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253.210\共有\BCHD\役員室\契約書\契約書-Conf\4_H&amp;G\★ＨＧ契約書関連\契約書\0_雛形保存用\15_新入社員研修利用規約\20250920_2026年度新入社員研修_申込フォーム記載の規約事項　\受講生情報\"/>
    </mc:Choice>
  </mc:AlternateContent>
  <xr:revisionPtr revIDLastSave="0" documentId="13_ncr:1_{E754E4A4-7348-4459-9E0D-1397DA818D8A}" xr6:coauthVersionLast="47" xr6:coauthVersionMax="47" xr10:uidLastSave="{00000000-0000-0000-0000-000000000000}"/>
  <bookViews>
    <workbookView xWindow="4575" yWindow="180" windowWidth="23790" windowHeight="13155" firstSheet="1" activeTab="1" xr2:uid="{3F283A96-3677-4173-B218-A427A5493105}"/>
  </bookViews>
  <sheets>
    <sheet name="日程表" sheetId="7" state="hidden" r:id="rId1"/>
    <sheet name="研修概要" sheetId="9" r:id="rId2"/>
    <sheet name="入力シート" sheetId="12" r:id="rId3"/>
  </sheets>
  <definedNames>
    <definedName name="_xlnm._FilterDatabase" localSheetId="2" hidden="1">入力シート!#REF!</definedName>
    <definedName name="_xlnm.Print_Area" localSheetId="1">研修概要!$B$1:$K$45</definedName>
    <definedName name="_xlnm.Print_Area" localSheetId="2">入力シート!$A$1:$Y$117</definedName>
    <definedName name="オンライン型">日程表!$B$1</definedName>
    <definedName name="オンライン型_オンライン">日程表!$C$5:$C$5</definedName>
    <definedName name="営業担当">日程表!#REF!</definedName>
    <definedName name="形式">日程表!$A$1:$A$2</definedName>
    <definedName name="通学型">日程表!$B$1:$H$1</definedName>
    <definedName name="通学型_横浜">日程表!$C$9</definedName>
    <definedName name="通学型_沖縄">日程表!#REF!</definedName>
    <definedName name="通学型_広島">日程表!$C$14</definedName>
    <definedName name="通学型_札幌">日程表!$C$17</definedName>
    <definedName name="通学型_仙台">日程表!#REF!</definedName>
    <definedName name="通学型_大阪">日程表!$C$11:$C$13</definedName>
    <definedName name="通学型_東京">日程表!$C$4:$C$8</definedName>
    <definedName name="通学型_福岡">日程表!$C$15:$C$16</definedName>
    <definedName name="通学型_名古屋">日程表!$C$10:$C$10</definedName>
    <definedName name="都道府県">日程表!$R$1:$R$38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2" l="1"/>
  <c r="U11" i="12"/>
  <c r="U10" i="12"/>
  <c r="M11" i="12"/>
  <c r="Q11" i="12"/>
  <c r="M10" i="12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20" i="9"/>
  <c r="X10" i="12"/>
  <c r="X11" i="12"/>
  <c r="Q10" i="12" l="1"/>
  <c r="U17" i="12" l="1"/>
  <c r="U18" i="12"/>
  <c r="U19" i="12"/>
  <c r="U20" i="12"/>
  <c r="AA3" i="12"/>
  <c r="AA116" i="12"/>
  <c r="AA17" i="12"/>
  <c r="AB18" i="12" l="1"/>
  <c r="AB19" i="12"/>
  <c r="AB20" i="12"/>
  <c r="U21" i="12"/>
  <c r="AB21" i="12" s="1"/>
  <c r="U22" i="12"/>
  <c r="U23" i="12"/>
  <c r="AB23" i="12" s="1"/>
  <c r="U24" i="12"/>
  <c r="AB24" i="12" s="1"/>
  <c r="U25" i="12"/>
  <c r="AB25" i="12" s="1"/>
  <c r="U26" i="12"/>
  <c r="AB26" i="12" s="1"/>
  <c r="U27" i="12"/>
  <c r="AB27" i="12" s="1"/>
  <c r="U28" i="12"/>
  <c r="AB28" i="12" s="1"/>
  <c r="U29" i="12"/>
  <c r="AB29" i="12" s="1"/>
  <c r="U30" i="12"/>
  <c r="AB30" i="12" s="1"/>
  <c r="U31" i="12"/>
  <c r="AB31" i="12" s="1"/>
  <c r="U32" i="12"/>
  <c r="AB32" i="12" s="1"/>
  <c r="U33" i="12"/>
  <c r="AB33" i="12" s="1"/>
  <c r="U34" i="12"/>
  <c r="AB34" i="12" s="1"/>
  <c r="U35" i="12"/>
  <c r="AB35" i="12" s="1"/>
  <c r="U36" i="12"/>
  <c r="AB36" i="12" s="1"/>
  <c r="U37" i="12"/>
  <c r="AB37" i="12" s="1"/>
  <c r="U38" i="12"/>
  <c r="AB38" i="12" s="1"/>
  <c r="U39" i="12"/>
  <c r="AB39" i="12" s="1"/>
  <c r="U40" i="12"/>
  <c r="AB40" i="12" s="1"/>
  <c r="U41" i="12"/>
  <c r="AB41" i="12" s="1"/>
  <c r="U42" i="12"/>
  <c r="AB42" i="12" s="1"/>
  <c r="U43" i="12"/>
  <c r="AB43" i="12" s="1"/>
  <c r="U44" i="12"/>
  <c r="AB44" i="12" s="1"/>
  <c r="U45" i="12"/>
  <c r="AB45" i="12" s="1"/>
  <c r="U46" i="12"/>
  <c r="AB46" i="12" s="1"/>
  <c r="U47" i="12"/>
  <c r="AB47" i="12" s="1"/>
  <c r="U48" i="12"/>
  <c r="AB48" i="12" s="1"/>
  <c r="U49" i="12"/>
  <c r="AB49" i="12" s="1"/>
  <c r="U50" i="12"/>
  <c r="AB50" i="12" s="1"/>
  <c r="U51" i="12"/>
  <c r="AB51" i="12" s="1"/>
  <c r="U52" i="12"/>
  <c r="AB52" i="12" s="1"/>
  <c r="U53" i="12"/>
  <c r="AB53" i="12" s="1"/>
  <c r="U54" i="12"/>
  <c r="AB54" i="12" s="1"/>
  <c r="U55" i="12"/>
  <c r="AB55" i="12" s="1"/>
  <c r="U56" i="12"/>
  <c r="AB56" i="12" s="1"/>
  <c r="U57" i="12"/>
  <c r="AB57" i="12" s="1"/>
  <c r="U58" i="12"/>
  <c r="AB58" i="12" s="1"/>
  <c r="U59" i="12"/>
  <c r="AB59" i="12" s="1"/>
  <c r="U60" i="12"/>
  <c r="AB60" i="12" s="1"/>
  <c r="U61" i="12"/>
  <c r="AB61" i="12" s="1"/>
  <c r="U62" i="12"/>
  <c r="AB62" i="12" s="1"/>
  <c r="U63" i="12"/>
  <c r="AB63" i="12" s="1"/>
  <c r="U64" i="12"/>
  <c r="AB64" i="12" s="1"/>
  <c r="U65" i="12"/>
  <c r="AB65" i="12" s="1"/>
  <c r="U66" i="12"/>
  <c r="AB66" i="12" s="1"/>
  <c r="U67" i="12"/>
  <c r="AB67" i="12" s="1"/>
  <c r="U68" i="12"/>
  <c r="AB68" i="12" s="1"/>
  <c r="U69" i="12"/>
  <c r="AB69" i="12" s="1"/>
  <c r="U70" i="12"/>
  <c r="AB70" i="12" s="1"/>
  <c r="U71" i="12"/>
  <c r="AB71" i="12" s="1"/>
  <c r="U72" i="12"/>
  <c r="AB72" i="12" s="1"/>
  <c r="U73" i="12"/>
  <c r="AB73" i="12" s="1"/>
  <c r="U74" i="12"/>
  <c r="AB74" i="12" s="1"/>
  <c r="U75" i="12"/>
  <c r="AB75" i="12" s="1"/>
  <c r="U76" i="12"/>
  <c r="AB76" i="12" s="1"/>
  <c r="U77" i="12"/>
  <c r="AB77" i="12" s="1"/>
  <c r="U78" i="12"/>
  <c r="AB78" i="12" s="1"/>
  <c r="U79" i="12"/>
  <c r="AB79" i="12" s="1"/>
  <c r="U80" i="12"/>
  <c r="AB80" i="12" s="1"/>
  <c r="U81" i="12"/>
  <c r="AB81" i="12" s="1"/>
  <c r="U82" i="12"/>
  <c r="AB82" i="12" s="1"/>
  <c r="U83" i="12"/>
  <c r="AB83" i="12" s="1"/>
  <c r="U84" i="12"/>
  <c r="AB84" i="12" s="1"/>
  <c r="U85" i="12"/>
  <c r="AB85" i="12" s="1"/>
  <c r="U86" i="12"/>
  <c r="AB86" i="12" s="1"/>
  <c r="U87" i="12"/>
  <c r="AB87" i="12" s="1"/>
  <c r="U88" i="12"/>
  <c r="AB88" i="12" s="1"/>
  <c r="U89" i="12"/>
  <c r="AB89" i="12" s="1"/>
  <c r="U90" i="12"/>
  <c r="AB90" i="12" s="1"/>
  <c r="U91" i="12"/>
  <c r="AB91" i="12" s="1"/>
  <c r="U92" i="12"/>
  <c r="AB92" i="12" s="1"/>
  <c r="U93" i="12"/>
  <c r="AB93" i="12" s="1"/>
  <c r="U94" i="12"/>
  <c r="AB94" i="12" s="1"/>
  <c r="U95" i="12"/>
  <c r="AB95" i="12" s="1"/>
  <c r="U96" i="12"/>
  <c r="AB96" i="12" s="1"/>
  <c r="U97" i="12"/>
  <c r="AB97" i="12" s="1"/>
  <c r="U98" i="12"/>
  <c r="AB98" i="12" s="1"/>
  <c r="U99" i="12"/>
  <c r="AB99" i="12" s="1"/>
  <c r="U100" i="12"/>
  <c r="AB100" i="12" s="1"/>
  <c r="U101" i="12"/>
  <c r="AB101" i="12" s="1"/>
  <c r="U102" i="12"/>
  <c r="AB102" i="12" s="1"/>
  <c r="U103" i="12"/>
  <c r="AB103" i="12" s="1"/>
  <c r="U104" i="12"/>
  <c r="AB104" i="12" s="1"/>
  <c r="U105" i="12"/>
  <c r="AB105" i="12" s="1"/>
  <c r="U106" i="12"/>
  <c r="AB106" i="12" s="1"/>
  <c r="U107" i="12"/>
  <c r="AB107" i="12" s="1"/>
  <c r="U108" i="12"/>
  <c r="AB108" i="12" s="1"/>
  <c r="U109" i="12"/>
  <c r="AB109" i="12" s="1"/>
  <c r="U110" i="12"/>
  <c r="AB110" i="12" s="1"/>
  <c r="U111" i="12"/>
  <c r="AB111" i="12" s="1"/>
  <c r="U112" i="12"/>
  <c r="AB112" i="12" s="1"/>
  <c r="U113" i="12"/>
  <c r="AB113" i="12" s="1"/>
  <c r="U114" i="12"/>
  <c r="AB114" i="12" s="1"/>
  <c r="U115" i="12"/>
  <c r="AB115" i="12" s="1"/>
  <c r="U116" i="12"/>
  <c r="AB116" i="12" s="1"/>
  <c r="L26" i="9"/>
  <c r="E26" i="9" s="1"/>
  <c r="J4" i="7"/>
  <c r="O4" i="7" s="1"/>
  <c r="J5" i="7"/>
  <c r="O5" i="7" s="1"/>
  <c r="J6" i="7"/>
  <c r="O6" i="7" s="1"/>
  <c r="J7" i="7"/>
  <c r="O7" i="7" s="1"/>
  <c r="J8" i="7"/>
  <c r="O8" i="7" s="1"/>
  <c r="J9" i="7"/>
  <c r="O9" i="7" s="1"/>
  <c r="J10" i="7"/>
  <c r="O10" i="7" s="1"/>
  <c r="J11" i="7"/>
  <c r="O11" i="7" s="1"/>
  <c r="J12" i="7"/>
  <c r="O12" i="7" s="1"/>
  <c r="J13" i="7"/>
  <c r="O13" i="7" s="1"/>
  <c r="J14" i="7"/>
  <c r="O14" i="7" s="1"/>
  <c r="J15" i="7"/>
  <c r="O15" i="7" s="1"/>
  <c r="J16" i="7"/>
  <c r="O16" i="7" s="1"/>
  <c r="J17" i="7"/>
  <c r="O17" i="7" s="1"/>
  <c r="I4" i="7"/>
  <c r="N4" i="7" s="1"/>
  <c r="I5" i="7"/>
  <c r="N5" i="7" s="1"/>
  <c r="I6" i="7"/>
  <c r="N6" i="7" s="1"/>
  <c r="I7" i="7"/>
  <c r="N7" i="7" s="1"/>
  <c r="I8" i="7"/>
  <c r="N8" i="7" s="1"/>
  <c r="I9" i="7"/>
  <c r="N9" i="7" s="1"/>
  <c r="I10" i="7"/>
  <c r="N10" i="7" s="1"/>
  <c r="I11" i="7"/>
  <c r="N11" i="7" s="1"/>
  <c r="I12" i="7"/>
  <c r="N12" i="7" s="1"/>
  <c r="I13" i="7"/>
  <c r="N13" i="7" s="1"/>
  <c r="I14" i="7"/>
  <c r="N14" i="7" s="1"/>
  <c r="I15" i="7"/>
  <c r="N15" i="7" s="1"/>
  <c r="I16" i="7"/>
  <c r="N16" i="7" s="1"/>
  <c r="I17" i="7"/>
  <c r="N17" i="7" s="1"/>
  <c r="AA103" i="12"/>
  <c r="AA104" i="12"/>
  <c r="AA105" i="12"/>
  <c r="AA106" i="12"/>
  <c r="AA107" i="12"/>
  <c r="AA108" i="12"/>
  <c r="AA109" i="12"/>
  <c r="AA110" i="12"/>
  <c r="AA111" i="12"/>
  <c r="AA112" i="12"/>
  <c r="AA113" i="12"/>
  <c r="AA114" i="12"/>
  <c r="AA115" i="12"/>
  <c r="AA87" i="12"/>
  <c r="AA88" i="12"/>
  <c r="AA89" i="12"/>
  <c r="AA90" i="12"/>
  <c r="AA91" i="12"/>
  <c r="AA92" i="12"/>
  <c r="AA93" i="12"/>
  <c r="AA94" i="12"/>
  <c r="AA95" i="12"/>
  <c r="AA96" i="12"/>
  <c r="AA97" i="12"/>
  <c r="AA98" i="12"/>
  <c r="AA99" i="12"/>
  <c r="AA100" i="12"/>
  <c r="AA101" i="12"/>
  <c r="AA10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58" i="12"/>
  <c r="AA59" i="12"/>
  <c r="AA60" i="12"/>
  <c r="AA61" i="12"/>
  <c r="AA62" i="12"/>
  <c r="AA63" i="12"/>
  <c r="AA64" i="12"/>
  <c r="AA65" i="12"/>
  <c r="AA66" i="12"/>
  <c r="AA67" i="12"/>
  <c r="AA68" i="12"/>
  <c r="AA69" i="12"/>
  <c r="AA70" i="12"/>
  <c r="AA71" i="12"/>
  <c r="AA72" i="12"/>
  <c r="AA46" i="12"/>
  <c r="AA47" i="12"/>
  <c r="AA48" i="12"/>
  <c r="AA49" i="12"/>
  <c r="AA50" i="12"/>
  <c r="AA51" i="12"/>
  <c r="AA52" i="12"/>
  <c r="AA53" i="12"/>
  <c r="AA54" i="12"/>
  <c r="AA55" i="12"/>
  <c r="AA56" i="12"/>
  <c r="AA57" i="12"/>
  <c r="AA35" i="12"/>
  <c r="AA36" i="12"/>
  <c r="AA37" i="12"/>
  <c r="AA38" i="12"/>
  <c r="AA39" i="12"/>
  <c r="AA40" i="12"/>
  <c r="AA41" i="12"/>
  <c r="AA42" i="12"/>
  <c r="AA43" i="12"/>
  <c r="AA44" i="12"/>
  <c r="AA45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18" i="12"/>
  <c r="AA19" i="12"/>
  <c r="AA20" i="12"/>
  <c r="D14" i="12"/>
  <c r="G14" i="12" l="1"/>
  <c r="AB22" i="12"/>
  <c r="AC22" i="12" s="1"/>
  <c r="AC40" i="12"/>
  <c r="AC43" i="12"/>
  <c r="AC55" i="12"/>
  <c r="AC64" i="12"/>
  <c r="AC67" i="12"/>
  <c r="AC73" i="12"/>
  <c r="AC76" i="12"/>
  <c r="AC79" i="12"/>
  <c r="AC82" i="12"/>
  <c r="AC85" i="12"/>
  <c r="AC88" i="12"/>
  <c r="AC94" i="12"/>
  <c r="AC97" i="12"/>
  <c r="AC100" i="12"/>
  <c r="AC103" i="12"/>
  <c r="AC106" i="12"/>
  <c r="AC31" i="12"/>
  <c r="AC33" i="12"/>
  <c r="AC112" i="12"/>
  <c r="AC115" i="12"/>
  <c r="AC46" i="12"/>
  <c r="AC58" i="12"/>
  <c r="AC24" i="12"/>
  <c r="AC23" i="12"/>
  <c r="AC21" i="12"/>
  <c r="AC20" i="12"/>
  <c r="AC37" i="12"/>
  <c r="AC49" i="12"/>
  <c r="AC61" i="12"/>
  <c r="AC18" i="12"/>
  <c r="AC29" i="12"/>
  <c r="AC42" i="12"/>
  <c r="AC45" i="12"/>
  <c r="AC48" i="12"/>
  <c r="AC51" i="12"/>
  <c r="AC60" i="12"/>
  <c r="AC63" i="12"/>
  <c r="AC66" i="12"/>
  <c r="AC25" i="12"/>
  <c r="AC69" i="12"/>
  <c r="AC78" i="12"/>
  <c r="AC81" i="12"/>
  <c r="AC84" i="12"/>
  <c r="AC87" i="12"/>
  <c r="AC99" i="12"/>
  <c r="AC102" i="12"/>
  <c r="AC105" i="12"/>
  <c r="AC62" i="12"/>
  <c r="AC98" i="12"/>
  <c r="AC101" i="12"/>
  <c r="AC26" i="12"/>
  <c r="AC41" i="12"/>
  <c r="AC44" i="12"/>
  <c r="AC83" i="12"/>
  <c r="AC116" i="12"/>
  <c r="AC47" i="12"/>
  <c r="AC70" i="12"/>
  <c r="AC91" i="12"/>
  <c r="AC52" i="12"/>
  <c r="AC27" i="12"/>
  <c r="AC109" i="12"/>
  <c r="AC19" i="12"/>
  <c r="AC32" i="12"/>
  <c r="AC36" i="12"/>
  <c r="AC54" i="12"/>
  <c r="AC72" i="12"/>
  <c r="AC90" i="12"/>
  <c r="AC108" i="12"/>
  <c r="AC65" i="12"/>
  <c r="AC28" i="12"/>
  <c r="AC30" i="12"/>
  <c r="AC34" i="12"/>
  <c r="AC39" i="12"/>
  <c r="AC57" i="12"/>
  <c r="AC75" i="12"/>
  <c r="AC93" i="12"/>
  <c r="AC111" i="12"/>
  <c r="AC96" i="12"/>
  <c r="AC114" i="12"/>
  <c r="AC68" i="12"/>
  <c r="AC35" i="12"/>
  <c r="AC53" i="12"/>
  <c r="AC71" i="12"/>
  <c r="AC89" i="12"/>
  <c r="AC107" i="12"/>
  <c r="AC50" i="12"/>
  <c r="AC38" i="12"/>
  <c r="AC56" i="12"/>
  <c r="AC74" i="12"/>
  <c r="AC92" i="12"/>
  <c r="AC110" i="12"/>
  <c r="AC86" i="12"/>
  <c r="AC104" i="12"/>
  <c r="AC59" i="12"/>
  <c r="AC77" i="12"/>
  <c r="AC95" i="12"/>
  <c r="AC113" i="12"/>
  <c r="AC80" i="12"/>
  <c r="AB17" i="12"/>
  <c r="AC17" i="12" s="1"/>
  <c r="E17" i="7" l="1"/>
  <c r="F17" i="7"/>
  <c r="K17" i="7" s="1"/>
  <c r="G17" i="7"/>
  <c r="L17" i="7" s="1"/>
  <c r="H17" i="7"/>
  <c r="A17" i="7"/>
  <c r="L33" i="9"/>
  <c r="M17" i="7" l="1"/>
  <c r="C17" i="7" l="1"/>
  <c r="B17" i="7" s="1"/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L20" i="9"/>
  <c r="E20" i="9" s="1"/>
  <c r="L21" i="9"/>
  <c r="E21" i="9" s="1"/>
  <c r="L22" i="9"/>
  <c r="E22" i="9" s="1"/>
  <c r="L23" i="9"/>
  <c r="E23" i="9" s="1"/>
  <c r="L24" i="9"/>
  <c r="E24" i="9" s="1"/>
  <c r="L25" i="9"/>
  <c r="E25" i="9" s="1"/>
  <c r="L27" i="9"/>
  <c r="E27" i="9" s="1"/>
  <c r="L28" i="9"/>
  <c r="E28" i="9" s="1"/>
  <c r="L29" i="9"/>
  <c r="E29" i="9" s="1"/>
  <c r="L30" i="9"/>
  <c r="E30" i="9" s="1"/>
  <c r="L31" i="9"/>
  <c r="E31" i="9" s="1"/>
  <c r="L32" i="9"/>
  <c r="E32" i="9" s="1"/>
  <c r="A4" i="7" l="1"/>
  <c r="A5" i="7"/>
  <c r="A6" i="7"/>
  <c r="A7" i="7"/>
  <c r="A8" i="7"/>
  <c r="A9" i="7"/>
  <c r="A10" i="7"/>
  <c r="A11" i="7"/>
  <c r="A12" i="7"/>
  <c r="A13" i="7"/>
  <c r="A14" i="7"/>
  <c r="A15" i="7"/>
  <c r="A16" i="7"/>
  <c r="H4" i="7" l="1"/>
  <c r="H5" i="7"/>
  <c r="H6" i="7"/>
  <c r="H7" i="7"/>
  <c r="H8" i="7"/>
  <c r="H9" i="7"/>
  <c r="H10" i="7"/>
  <c r="M10" i="7" s="1"/>
  <c r="H11" i="7"/>
  <c r="H12" i="7"/>
  <c r="M12" i="7" s="1"/>
  <c r="H13" i="7"/>
  <c r="M13" i="7" s="1"/>
  <c r="H14" i="7"/>
  <c r="H15" i="7"/>
  <c r="H16" i="7"/>
  <c r="M16" i="7" s="1"/>
  <c r="G4" i="7"/>
  <c r="L4" i="7" s="1"/>
  <c r="G5" i="7"/>
  <c r="L5" i="7" s="1"/>
  <c r="G6" i="7"/>
  <c r="L6" i="7" s="1"/>
  <c r="G7" i="7"/>
  <c r="L7" i="7" s="1"/>
  <c r="G8" i="7"/>
  <c r="L8" i="7" s="1"/>
  <c r="G9" i="7"/>
  <c r="L9" i="7" s="1"/>
  <c r="G10" i="7"/>
  <c r="L10" i="7" s="1"/>
  <c r="G11" i="7"/>
  <c r="L11" i="7" s="1"/>
  <c r="G12" i="7"/>
  <c r="L12" i="7" s="1"/>
  <c r="G13" i="7"/>
  <c r="L13" i="7" s="1"/>
  <c r="G14" i="7"/>
  <c r="L14" i="7" s="1"/>
  <c r="G15" i="7"/>
  <c r="L15" i="7" s="1"/>
  <c r="G16" i="7"/>
  <c r="L16" i="7" s="1"/>
  <c r="F4" i="7"/>
  <c r="K4" i="7" s="1"/>
  <c r="F5" i="7"/>
  <c r="K5" i="7" s="1"/>
  <c r="F6" i="7"/>
  <c r="K6" i="7" s="1"/>
  <c r="F7" i="7"/>
  <c r="K7" i="7" s="1"/>
  <c r="F8" i="7"/>
  <c r="K8" i="7" s="1"/>
  <c r="F9" i="7"/>
  <c r="K9" i="7" s="1"/>
  <c r="F10" i="7"/>
  <c r="F11" i="7"/>
  <c r="K11" i="7" s="1"/>
  <c r="F12" i="7"/>
  <c r="K12" i="7" s="1"/>
  <c r="F13" i="7"/>
  <c r="K13" i="7" s="1"/>
  <c r="F14" i="7"/>
  <c r="K14" i="7" s="1"/>
  <c r="F15" i="7"/>
  <c r="K15" i="7" s="1"/>
  <c r="F16" i="7"/>
  <c r="K16" i="7" s="1"/>
  <c r="C13" i="7" l="1"/>
  <c r="B13" i="7" s="1"/>
  <c r="C12" i="7"/>
  <c r="B12" i="7" s="1"/>
  <c r="C16" i="7"/>
  <c r="B16" i="7" s="1"/>
  <c r="M15" i="7"/>
  <c r="C15" i="7" s="1"/>
  <c r="M14" i="7"/>
  <c r="C14" i="7" s="1"/>
  <c r="M11" i="7"/>
  <c r="C11" i="7" s="1"/>
  <c r="M9" i="7"/>
  <c r="C9" i="7" s="1"/>
  <c r="M5" i="7"/>
  <c r="M8" i="7"/>
  <c r="M7" i="7"/>
  <c r="M6" i="7"/>
  <c r="M4" i="7"/>
  <c r="C4" i="7" s="1"/>
  <c r="K10" i="7"/>
  <c r="C10" i="7" s="1"/>
  <c r="B11" i="7" l="1"/>
  <c r="B4" i="7"/>
  <c r="C5" i="7"/>
  <c r="B5" i="7" s="1"/>
  <c r="B9" i="7"/>
  <c r="C7" i="7"/>
  <c r="B7" i="7" s="1"/>
  <c r="B15" i="7"/>
  <c r="C8" i="7"/>
  <c r="B8" i="7" s="1"/>
  <c r="B14" i="7"/>
  <c r="C6" i="7"/>
  <c r="B6" i="7" s="1"/>
  <c r="B10" i="7"/>
  <c r="G1" i="7" l="1"/>
  <c r="J1" i="7"/>
  <c r="F1" i="7"/>
  <c r="E1" i="7"/>
  <c r="B1" i="7"/>
  <c r="H1" i="7"/>
  <c r="D1" i="7"/>
  <c r="C1" i="7"/>
</calcChain>
</file>

<file path=xl/sharedStrings.xml><?xml version="1.0" encoding="utf-8"?>
<sst xmlns="http://schemas.openxmlformats.org/spreadsheetml/2006/main" count="196" uniqueCount="143">
  <si>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</si>
  <si>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</si>
  <si>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</si>
  <si>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年齢</t>
    <rPh sb="0" eb="2">
      <t>ネンレイ</t>
    </rPh>
    <phoneticPr fontId="1"/>
  </si>
  <si>
    <t>名古屋</t>
    <rPh sb="0" eb="3">
      <t>ナゴヤ</t>
    </rPh>
    <phoneticPr fontId="2"/>
  </si>
  <si>
    <t>通学型</t>
    <rPh sb="0" eb="2">
      <t>ツウガク</t>
    </rPh>
    <rPh sb="2" eb="3">
      <t>ガタ</t>
    </rPh>
    <phoneticPr fontId="2"/>
  </si>
  <si>
    <t>１日目</t>
    <rPh sb="1" eb="2">
      <t>ニチ</t>
    </rPh>
    <rPh sb="2" eb="3">
      <t>メ</t>
    </rPh>
    <phoneticPr fontId="2"/>
  </si>
  <si>
    <t>9:30-17:00</t>
    <phoneticPr fontId="1"/>
  </si>
  <si>
    <t>10：00－17：00</t>
    <phoneticPr fontId="1"/>
  </si>
  <si>
    <t>※各会場で開催時間が異なる場合がございます。予めご了承ください。</t>
    <rPh sb="1" eb="4">
      <t>カクカイジョウ</t>
    </rPh>
    <rPh sb="5" eb="7">
      <t>カイサイ</t>
    </rPh>
    <rPh sb="7" eb="9">
      <t>ジカン</t>
    </rPh>
    <rPh sb="10" eb="11">
      <t>コト</t>
    </rPh>
    <rPh sb="13" eb="15">
      <t>バアイ</t>
    </rPh>
    <rPh sb="22" eb="23">
      <t>アラカジ</t>
    </rPh>
    <rPh sb="25" eb="27">
      <t>リョウショウ</t>
    </rPh>
    <phoneticPr fontId="1"/>
  </si>
  <si>
    <t>東　京</t>
    <rPh sb="0" eb="1">
      <t>ヒガシ</t>
    </rPh>
    <rPh sb="2" eb="3">
      <t>キョウ</t>
    </rPh>
    <phoneticPr fontId="2"/>
  </si>
  <si>
    <t>横　浜</t>
    <rPh sb="0" eb="1">
      <t>ヨコ</t>
    </rPh>
    <rPh sb="2" eb="3">
      <t>ハマ</t>
    </rPh>
    <phoneticPr fontId="2"/>
  </si>
  <si>
    <t>大　阪</t>
    <rPh sb="0" eb="1">
      <t>ダイ</t>
    </rPh>
    <rPh sb="2" eb="3">
      <t>サカ</t>
    </rPh>
    <phoneticPr fontId="2"/>
  </si>
  <si>
    <t>福　岡</t>
    <rPh sb="0" eb="1">
      <t>フク</t>
    </rPh>
    <rPh sb="2" eb="3">
      <t>オカ</t>
    </rPh>
    <phoneticPr fontId="2"/>
  </si>
  <si>
    <t xml:space="preserve">日 程 </t>
    <rPh sb="0" eb="1">
      <t>ヒ</t>
    </rPh>
    <rPh sb="2" eb="3">
      <t>ホド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</si>
  <si>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</si>
  <si>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</si>
  <si>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申込プラン（J列）</t>
    <rPh sb="0" eb="2">
      <t>モウシコミ</t>
    </rPh>
    <rPh sb="7" eb="8">
      <t>レツ</t>
    </rPh>
    <phoneticPr fontId="1"/>
  </si>
  <si>
    <t>拠点（K列）</t>
    <rPh sb="0" eb="2">
      <t>キョテン</t>
    </rPh>
    <rPh sb="4" eb="5">
      <t>レツ</t>
    </rPh>
    <phoneticPr fontId="1"/>
  </si>
  <si>
    <t>パターン名</t>
    <rPh sb="4" eb="5">
      <t>メイ</t>
    </rPh>
    <phoneticPr fontId="1"/>
  </si>
  <si>
    <t>通学型</t>
    <rPh sb="0" eb="3">
      <t>ツウガクガタ</t>
    </rPh>
    <phoneticPr fontId="1"/>
  </si>
  <si>
    <t>会場</t>
    <rPh sb="0" eb="2">
      <t>カイジョウ</t>
    </rPh>
    <phoneticPr fontId="2"/>
  </si>
  <si>
    <t>A-2</t>
  </si>
  <si>
    <t>A-3</t>
  </si>
  <si>
    <t>B-2</t>
  </si>
  <si>
    <t>通学型</t>
    <rPh sb="0" eb="3">
      <t>ツウガクガタ</t>
    </rPh>
    <phoneticPr fontId="2"/>
  </si>
  <si>
    <t>□受講料</t>
    <rPh sb="1" eb="4">
      <t>ジュコウリョウ</t>
    </rPh>
    <phoneticPr fontId="2"/>
  </si>
  <si>
    <t>□オブザーブ（研修見学）について</t>
    <rPh sb="7" eb="9">
      <t>ケンシュウ</t>
    </rPh>
    <rPh sb="9" eb="11">
      <t>ケンガク</t>
    </rPh>
    <phoneticPr fontId="2"/>
  </si>
  <si>
    <t>3日目</t>
    <phoneticPr fontId="2"/>
  </si>
  <si>
    <t>5日目</t>
    <phoneticPr fontId="2"/>
  </si>
  <si>
    <t>□開催概要</t>
    <rPh sb="1" eb="5">
      <t>カイサイガイヨウ</t>
    </rPh>
    <phoneticPr fontId="2"/>
  </si>
  <si>
    <t>新入社員研修</t>
    <rPh sb="0" eb="6">
      <t>シンニュウシャインケンシュウ</t>
    </rPh>
    <phoneticPr fontId="2"/>
  </si>
  <si>
    <t>フォローアップ研修</t>
    <rPh sb="7" eb="9">
      <t>ケンシュウ</t>
    </rPh>
    <phoneticPr fontId="2"/>
  </si>
  <si>
    <t>□日程表</t>
    <rPh sb="1" eb="4">
      <t>ニッテイヒョウ</t>
    </rPh>
    <phoneticPr fontId="2"/>
  </si>
  <si>
    <t>※本シートはお申込み内容の概要を記載しております。入力頂くシートはこちらです⇒</t>
    <rPh sb="1" eb="2">
      <t>ホン</t>
    </rPh>
    <rPh sb="7" eb="9">
      <t>モウシコ</t>
    </rPh>
    <rPh sb="10" eb="12">
      <t>ナイヨウ</t>
    </rPh>
    <rPh sb="13" eb="15">
      <t>ガイヨウ</t>
    </rPh>
    <rPh sb="16" eb="18">
      <t>キサイ</t>
    </rPh>
    <rPh sb="25" eb="27">
      <t>ニュウリョク</t>
    </rPh>
    <rPh sb="27" eb="28">
      <t>イタダ</t>
    </rPh>
    <phoneticPr fontId="2"/>
  </si>
  <si>
    <t>オブザーブをご希望の場合は、入力シートに必要情報をご入力ください。⇒</t>
    <rPh sb="7" eb="9">
      <t>キボウ</t>
    </rPh>
    <rPh sb="10" eb="12">
      <t>バアイ</t>
    </rPh>
    <rPh sb="14" eb="16">
      <t>ニュウリョク</t>
    </rPh>
    <rPh sb="20" eb="22">
      <t>ヒツヨウ</t>
    </rPh>
    <rPh sb="22" eb="24">
      <t>ジョウホウ</t>
    </rPh>
    <rPh sb="26" eb="28">
      <t>ニュウリョク</t>
    </rPh>
    <phoneticPr fontId="2"/>
  </si>
  <si>
    <t>H&amp;Gの新入社員研修は見学していただくことが可能です。（以下の注意事項を必ずご確認ください）</t>
    <rPh sb="4" eb="10">
      <t>シンニュウシャインケンシュウ</t>
    </rPh>
    <rPh sb="11" eb="13">
      <t>ケンガク</t>
    </rPh>
    <rPh sb="22" eb="24">
      <t>カノウ</t>
    </rPh>
    <rPh sb="28" eb="30">
      <t>イカ</t>
    </rPh>
    <rPh sb="31" eb="35">
      <t>チュウイジコウ</t>
    </rPh>
    <rPh sb="36" eb="37">
      <t>カナラ</t>
    </rPh>
    <rPh sb="39" eb="41">
      <t>カクニン</t>
    </rPh>
    <phoneticPr fontId="2"/>
  </si>
  <si>
    <t>・会場でのご本人様確認のため、オブザーブのご希望日や時間帯、オブザーブされる方等を変更される場合は、ご希望日の前日までにご連絡いただきますようお願いいたします。</t>
    <rPh sb="1" eb="3">
      <t>カイジョウ</t>
    </rPh>
    <rPh sb="6" eb="9">
      <t>ホンニンサマ</t>
    </rPh>
    <rPh sb="9" eb="11">
      <t>カクニン</t>
    </rPh>
    <rPh sb="22" eb="25">
      <t>キボウビ</t>
    </rPh>
    <rPh sb="26" eb="29">
      <t>ジカンタイ</t>
    </rPh>
    <rPh sb="38" eb="39">
      <t>カタ</t>
    </rPh>
    <rPh sb="39" eb="40">
      <t>トウ</t>
    </rPh>
    <rPh sb="41" eb="43">
      <t>ヘンコウ</t>
    </rPh>
    <rPh sb="46" eb="48">
      <t>バアイ</t>
    </rPh>
    <phoneticPr fontId="2"/>
  </si>
  <si>
    <t>・会場によっては、収容人数の関係上、１企業あたり１名様に限定させていただく可能性がございます。</t>
    <rPh sb="1" eb="3">
      <t>カイジョウ</t>
    </rPh>
    <rPh sb="9" eb="13">
      <t>シュウヨウニンズウ</t>
    </rPh>
    <rPh sb="14" eb="17">
      <t>カンケイジョウ</t>
    </rPh>
    <rPh sb="19" eb="21">
      <t>キギョウ</t>
    </rPh>
    <rPh sb="25" eb="26">
      <t>メイ</t>
    </rPh>
    <rPh sb="26" eb="27">
      <t>サマ</t>
    </rPh>
    <rPh sb="28" eb="30">
      <t>ゲンテイ</t>
    </rPh>
    <rPh sb="37" eb="40">
      <t>カノウセイ</t>
    </rPh>
    <phoneticPr fontId="2"/>
  </si>
  <si>
    <t>広島</t>
    <rPh sb="0" eb="2">
      <t>ヒロシマ</t>
    </rPh>
    <phoneticPr fontId="1"/>
  </si>
  <si>
    <t>□お問合せ先</t>
    <rPh sb="2" eb="4">
      <t>トイアワ</t>
    </rPh>
    <rPh sb="5" eb="6">
      <t>サキ</t>
    </rPh>
    <phoneticPr fontId="2"/>
  </si>
  <si>
    <t>新宿</t>
    <phoneticPr fontId="2"/>
  </si>
  <si>
    <t>TEL：0120-948-078</t>
    <phoneticPr fontId="2"/>
  </si>
  <si>
    <t>大阪</t>
    <phoneticPr fontId="2"/>
  </si>
  <si>
    <t>TEL：0120-982-919</t>
    <phoneticPr fontId="2"/>
  </si>
  <si>
    <t>福岡</t>
    <phoneticPr fontId="2"/>
  </si>
  <si>
    <t>TEL：092-791-2585</t>
    <phoneticPr fontId="2"/>
  </si>
  <si>
    <t>H&amp;G各校舎、あるいは別会場にて開催いたします。</t>
    <rPh sb="3" eb="4">
      <t>カク</t>
    </rPh>
    <rPh sb="4" eb="6">
      <t>コウシャ</t>
    </rPh>
    <rPh sb="11" eb="12">
      <t>ベツ</t>
    </rPh>
    <rPh sb="12" eb="14">
      <t>カイジョウ</t>
    </rPh>
    <rPh sb="16" eb="18">
      <t>カイサイ</t>
    </rPh>
    <phoneticPr fontId="2"/>
  </si>
  <si>
    <t>最寄りの校舎（拠点）にお問合せ下さい。　【対応時間　月～金　9：00～18：00　】</t>
    <rPh sb="0" eb="2">
      <t>モヨ</t>
    </rPh>
    <rPh sb="4" eb="6">
      <t>コウシャ</t>
    </rPh>
    <rPh sb="7" eb="9">
      <t>キョテン</t>
    </rPh>
    <rPh sb="12" eb="14">
      <t>トイアワ</t>
    </rPh>
    <rPh sb="15" eb="16">
      <t>クダ</t>
    </rPh>
    <rPh sb="21" eb="23">
      <t>タイオウ</t>
    </rPh>
    <phoneticPr fontId="2"/>
  </si>
  <si>
    <t>会場</t>
    <rPh sb="0" eb="2">
      <t>カイジョウ</t>
    </rPh>
    <phoneticPr fontId="1"/>
  </si>
  <si>
    <t>日程</t>
    <rPh sb="0" eb="2">
      <t>ニッテイ</t>
    </rPh>
    <phoneticPr fontId="1"/>
  </si>
  <si>
    <t>氏名</t>
    <rPh sb="0" eb="2">
      <t>シメイ</t>
    </rPh>
    <phoneticPr fontId="1"/>
  </si>
  <si>
    <t>東京</t>
    <rPh sb="0" eb="2">
      <t>トウキョウ</t>
    </rPh>
    <phoneticPr fontId="2"/>
  </si>
  <si>
    <t>大阪</t>
    <rPh sb="0" eb="2">
      <t>オオサカ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</si>
  <si>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</si>
  <si>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</si>
  <si>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申込状況</t>
    <rPh sb="0" eb="2">
      <t>モウシコミ</t>
    </rPh>
    <rPh sb="2" eb="4">
      <t>ジョウキョウ</t>
    </rPh>
    <phoneticPr fontId="1"/>
  </si>
  <si>
    <t>空きあり</t>
  </si>
  <si>
    <t>申込状況更新日→</t>
    <rPh sb="0" eb="4">
      <t>モウシコミジョウキョウ</t>
    </rPh>
    <rPh sb="4" eb="7">
      <t>コウシンビ</t>
    </rPh>
    <phoneticPr fontId="1"/>
  </si>
  <si>
    <t>通学型</t>
    <rPh sb="0" eb="3">
      <t>ツウガクガタ</t>
    </rPh>
    <phoneticPr fontId="2"/>
  </si>
  <si>
    <t>オブザーブ希望日　※チェックを入力下さい</t>
    <rPh sb="5" eb="8">
      <t>キボウビ</t>
    </rPh>
    <rPh sb="15" eb="17">
      <t>ニュウリョク</t>
    </rPh>
    <rPh sb="17" eb="18">
      <t>クダ</t>
    </rPh>
    <phoneticPr fontId="1"/>
  </si>
  <si>
    <t>受講料</t>
    <rPh sb="0" eb="3">
      <t>ジュコウリョウ</t>
    </rPh>
    <phoneticPr fontId="1"/>
  </si>
  <si>
    <t>フリガナ</t>
    <phoneticPr fontId="1"/>
  </si>
  <si>
    <t>青森県</t>
  </si>
  <si>
    <t>岩手県</t>
  </si>
  <si>
    <t>山形県</t>
  </si>
  <si>
    <t>福島県</t>
  </si>
  <si>
    <t>茨城県</t>
  </si>
  <si>
    <t>群馬県</t>
  </si>
  <si>
    <t>埼玉県</t>
  </si>
  <si>
    <t>神奈川県</t>
  </si>
  <si>
    <t>富山県</t>
  </si>
  <si>
    <t>石川県</t>
  </si>
  <si>
    <t>山梨県</t>
  </si>
  <si>
    <t>長野県</t>
  </si>
  <si>
    <t>岐阜県</t>
  </si>
  <si>
    <t>静岡県</t>
  </si>
  <si>
    <t>愛知県</t>
  </si>
  <si>
    <t>三重県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</si>
  <si>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</si>
  <si>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</si>
  <si>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</si>
  <si>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</si>
  <si>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</si>
  <si>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</si>
  <si>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</si>
  <si>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</si>
  <si>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</si>
  <si>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</si>
  <si>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</si>
  <si>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</si>
  <si>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</si>
  <si>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</si>
  <si>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</si>
  <si>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</si>
  <si>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</si>
  <si>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</si>
  <si>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</si>
  <si>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</si>
  <si>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</si>
  <si>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お申込み人数</t>
    <rPh sb="1" eb="3">
      <t>モウシコ</t>
    </rPh>
    <rPh sb="4" eb="6">
      <t>ニンズウ</t>
    </rPh>
    <phoneticPr fontId="1"/>
  </si>
  <si>
    <t>見学を希望する</t>
    <rPh sb="0" eb="2">
      <t>ケンガク</t>
    </rPh>
    <rPh sb="3" eb="5">
      <t>キボウ</t>
    </rPh>
    <phoneticPr fontId="1"/>
  </si>
  <si>
    <t>見学を希望しない</t>
    <rPh sb="0" eb="2">
      <t>ケンガク</t>
    </rPh>
    <rPh sb="3" eb="5">
      <t>キボウ</t>
    </rPh>
    <phoneticPr fontId="1"/>
  </si>
  <si>
    <t>★入力シートはこちら</t>
    <rPh sb="1" eb="3">
      <t>ニュウリョク</t>
    </rPh>
    <phoneticPr fontId="2"/>
  </si>
  <si>
    <t>採用区分</t>
    <rPh sb="0" eb="2">
      <t>サイヨウ</t>
    </rPh>
    <rPh sb="2" eb="4">
      <t>クブン</t>
    </rPh>
    <phoneticPr fontId="1"/>
  </si>
  <si>
    <t>性別</t>
    <rPh sb="0" eb="2">
      <t>セイベツ</t>
    </rPh>
    <phoneticPr fontId="1"/>
  </si>
  <si>
    <t>※オブザーブにつきましてはこちらの注意事項を必ずご確認ください</t>
    <phoneticPr fontId="1"/>
  </si>
  <si>
    <t>B</t>
  </si>
  <si>
    <t>A-1</t>
    <phoneticPr fontId="2"/>
  </si>
  <si>
    <t>A</t>
  </si>
  <si>
    <t>横浜</t>
    <rPh sb="0" eb="2">
      <t>ヨコハマ</t>
    </rPh>
    <phoneticPr fontId="2"/>
  </si>
  <si>
    <t>通常</t>
    <rPh sb="0" eb="2">
      <t>ツウジョウ</t>
    </rPh>
    <phoneticPr fontId="2"/>
  </si>
  <si>
    <r>
      <t>早割</t>
    </r>
    <r>
      <rPr>
        <sz val="10"/>
        <color rgb="FFFF0000"/>
        <rFont val="Meiryo UI"/>
        <family val="3"/>
        <charset val="128"/>
      </rPr>
      <t>※3</t>
    </r>
    <rPh sb="0" eb="2">
      <t>ハヤワリ</t>
    </rPh>
    <phoneticPr fontId="2"/>
  </si>
  <si>
    <t>札幌</t>
    <rPh sb="0" eb="2">
      <t>サッポロ</t>
    </rPh>
    <phoneticPr fontId="2"/>
  </si>
  <si>
    <t>A</t>
    <phoneticPr fontId="2"/>
  </si>
  <si>
    <t>札幌</t>
    <rPh sb="0" eb="2">
      <t>サッポロ</t>
    </rPh>
    <phoneticPr fontId="2"/>
  </si>
  <si>
    <t>※入力項目に空欄が無いように、ご注意ください</t>
    <rPh sb="1" eb="3">
      <t>ニュウリョク</t>
    </rPh>
    <rPh sb="3" eb="5">
      <t>コウモク</t>
    </rPh>
    <rPh sb="6" eb="8">
      <t>クウラン</t>
    </rPh>
    <rPh sb="9" eb="10">
      <t>ナ</t>
    </rPh>
    <rPh sb="16" eb="18">
      <t>チュウイ</t>
    </rPh>
    <phoneticPr fontId="1"/>
  </si>
  <si>
    <t>日程</t>
    <phoneticPr fontId="1"/>
  </si>
  <si>
    <t>お取引様価格　※1</t>
    <rPh sb="1" eb="3">
      <t>トリヒキ</t>
    </rPh>
    <rPh sb="3" eb="4">
      <t>サマ</t>
    </rPh>
    <rPh sb="4" eb="6">
      <t>カカク</t>
    </rPh>
    <phoneticPr fontId="2"/>
  </si>
  <si>
    <t>一般価格</t>
    <rPh sb="0" eb="2">
      <t>イッパン</t>
    </rPh>
    <rPh sb="2" eb="4">
      <t>カカク</t>
    </rPh>
    <phoneticPr fontId="2"/>
  </si>
  <si>
    <t>受講料（税抜き）</t>
    <rPh sb="0" eb="3">
      <t>ジュコウリョウ</t>
    </rPh>
    <rPh sb="4" eb="6">
      <t>ゼイヌ</t>
    </rPh>
    <phoneticPr fontId="1"/>
  </si>
  <si>
    <t>※他商材とは、研修概要シートの※１を指します。</t>
    <rPh sb="1" eb="4">
      <t>ホカショウザイ</t>
    </rPh>
    <rPh sb="7" eb="11">
      <t>ケンシュウガイヨウ</t>
    </rPh>
    <rPh sb="18" eb="19">
      <t>サ</t>
    </rPh>
    <phoneticPr fontId="1"/>
  </si>
  <si>
    <t>※2　　表の金額はすべておひとり様あたりの税別価格です</t>
    <rPh sb="4" eb="5">
      <t>ヒョウ</t>
    </rPh>
    <rPh sb="6" eb="8">
      <t>キンガク</t>
    </rPh>
    <rPh sb="16" eb="17">
      <t>サマ</t>
    </rPh>
    <rPh sb="21" eb="23">
      <t>ゼイベツ</t>
    </rPh>
    <rPh sb="23" eb="25">
      <t>カカク</t>
    </rPh>
    <phoneticPr fontId="2"/>
  </si>
  <si>
    <t>※yyyy/mm/dd</t>
    <phoneticPr fontId="1"/>
  </si>
  <si>
    <t>０．貴社名</t>
    <rPh sb="2" eb="4">
      <t>キシャ</t>
    </rPh>
    <rPh sb="4" eb="5">
      <t>メイ</t>
    </rPh>
    <phoneticPr fontId="1"/>
  </si>
  <si>
    <t>1．貴社契約状況</t>
    <rPh sb="2" eb="4">
      <t>キシャ</t>
    </rPh>
    <rPh sb="4" eb="8">
      <t>ケイヤクジョウキョウ</t>
    </rPh>
    <phoneticPr fontId="1"/>
  </si>
  <si>
    <t>2．オブザーブ情報（ご希望の方のみ）</t>
    <phoneticPr fontId="1"/>
  </si>
  <si>
    <t>3．受講生情報</t>
    <phoneticPr fontId="1"/>
  </si>
  <si>
    <t>申し込みフォーム入力日</t>
  </si>
  <si>
    <t>4日目</t>
    <rPh sb="1" eb="2">
      <t>ニチ</t>
    </rPh>
    <rPh sb="2" eb="3">
      <t>メ</t>
    </rPh>
    <phoneticPr fontId="2"/>
  </si>
  <si>
    <t>5日目</t>
    <rPh sb="1" eb="2">
      <t>ニチ</t>
    </rPh>
    <rPh sb="2" eb="3">
      <t>メ</t>
    </rPh>
    <phoneticPr fontId="2"/>
  </si>
  <si>
    <t>★入力シート</t>
    <phoneticPr fontId="2"/>
  </si>
  <si>
    <t>時間</t>
    <rPh sb="0" eb="2">
      <t>ジカン</t>
    </rPh>
    <phoneticPr fontId="2"/>
  </si>
  <si>
    <t>時期</t>
    <rPh sb="0" eb="2">
      <t>ジキ</t>
    </rPh>
    <phoneticPr fontId="2"/>
  </si>
  <si>
    <t>DAY</t>
    <phoneticPr fontId="2"/>
  </si>
  <si>
    <t>■2026年度新入社員研修について</t>
    <rPh sb="7" eb="9">
      <t>シンニュウ</t>
    </rPh>
    <rPh sb="9" eb="11">
      <t>シャイン</t>
    </rPh>
    <rPh sb="11" eb="13">
      <t>ケンシュウ</t>
    </rPh>
    <phoneticPr fontId="2"/>
  </si>
  <si>
    <t>※1　　2026年度新入社員研修をお申込みいただいた時点で、当社対象サービス(GAPremium/GALIVE＋/GALIVE/GAオンデマンド/GM/ARI)をご契約を頂いている企業様</t>
  </si>
  <si>
    <t>※3　　2026年1月7日までに申し込み頂いた企業様のキャンペーン価格です</t>
    <rPh sb="8" eb="9">
      <t>ネン</t>
    </rPh>
    <rPh sb="10" eb="11">
      <t>ガツ</t>
    </rPh>
    <rPh sb="12" eb="13">
      <t>カ</t>
    </rPh>
    <rPh sb="16" eb="17">
      <t>モウ</t>
    </rPh>
    <rPh sb="18" eb="19">
      <t>コ</t>
    </rPh>
    <rPh sb="20" eb="21">
      <t>イタダ</t>
    </rPh>
    <rPh sb="23" eb="25">
      <t>キギョウ</t>
    </rPh>
    <rPh sb="25" eb="26">
      <t>サマ</t>
    </rPh>
    <rPh sb="33" eb="35">
      <t>カカク</t>
    </rPh>
    <phoneticPr fontId="2"/>
  </si>
  <si>
    <t>B-1</t>
    <phoneticPr fontId="2"/>
  </si>
  <si>
    <t>B</t>
    <phoneticPr fontId="2"/>
  </si>
  <si>
    <t>2026年度新入社員研修　受講生情報</t>
    <rPh sb="6" eb="8">
      <t>シンニュウ</t>
    </rPh>
    <rPh sb="8" eb="10">
      <t>シャイン</t>
    </rPh>
    <rPh sb="13" eb="18">
      <t>ジュコウセイジョウホウ</t>
    </rPh>
    <phoneticPr fontId="2"/>
  </si>
  <si>
    <t>2026年度新入社員研修に関して、以下情報をご入力の上、本ファイルを申込フォームに添付し、送信してください。</t>
    <rPh sb="4" eb="6">
      <t>ネンド</t>
    </rPh>
    <rPh sb="6" eb="12">
      <t>シンニュウシャインケンシュウ</t>
    </rPh>
    <rPh sb="13" eb="14">
      <t>カン</t>
    </rPh>
    <rPh sb="17" eb="19">
      <t>イカ</t>
    </rPh>
    <rPh sb="19" eb="21">
      <t>ジョウホウ</t>
    </rPh>
    <rPh sb="23" eb="25">
      <t>ニュウリョク</t>
    </rPh>
    <rPh sb="26" eb="27">
      <t>ウエ</t>
    </rPh>
    <rPh sb="28" eb="29">
      <t>ホン</t>
    </rPh>
    <rPh sb="34" eb="36">
      <t>モウシコミ</t>
    </rPh>
    <rPh sb="41" eb="43">
      <t>テンプ</t>
    </rPh>
    <rPh sb="45" eb="47">
      <t>ソウシン</t>
    </rPh>
    <phoneticPr fontId="2"/>
  </si>
  <si>
    <t>※4日目/5日目のオブザーブ希望は開催前にあらためてお伺いいたします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</si>
</sst>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m&quot;月&quot;d&quot;日&quot;\(aaa\)"/>
    <numFmt numFmtId="177" formatCode="yyyy&quot;年&quot;m&quot;月&quot;;@"/>
    <numFmt numFmtId="178" formatCode="###,###&quot;円&quot;"/>
    <numFmt numFmtId="179" formatCode="yy/m/d"/>
    <numFmt numFmtId="180" formatCode="yy/m/d\(aaa\)"/>
    <numFmt numFmtId="181" formatCode="0&quot;名&quot;&quot;様&quot;"/>
    <numFmt numFmtId="182" formatCode="0_ "/>
    <numFmt numFmtId="183" formatCode="yyyy/m/d;@"/>
  </numFmts>
  <fonts count="5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99FFCC"/>
      <name val="HGPｺﾞｼｯｸM"/>
      <family val="3"/>
      <charset val="128"/>
    </font>
    <font>
      <sz val="11"/>
      <color rgb="FF66CCFF"/>
      <name val="HGPｺﾞｼｯｸM"/>
      <family val="3"/>
      <charset val="128"/>
    </font>
    <font>
      <sz val="14"/>
      <name val="Meiryo UI"/>
      <family val="3"/>
      <charset val="128"/>
    </font>
    <font>
      <sz val="10"/>
      <color theme="1"/>
      <name val="BIZ UDPゴシック"/>
      <family val="2"/>
      <charset val="128"/>
    </font>
    <font>
      <sz val="8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name val="Meiryo UI"/>
      <family val="3"/>
      <charset val="128"/>
    </font>
    <font>
      <sz val="11"/>
      <color rgb="FF00206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3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u/>
      <sz val="14"/>
      <color rgb="FF0070C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b/>
      <u/>
      <sz val="10"/>
      <name val="Meiryo UI"/>
      <family val="3"/>
      <charset val="128"/>
    </font>
    <font>
      <u/>
      <sz val="16"/>
      <color rgb="FF0000FF"/>
      <name val="Meiryo UI"/>
      <family val="3"/>
      <charset val="128"/>
    </font>
    <font>
      <b/>
      <u/>
      <sz val="14"/>
      <color rgb="FF0000FF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double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291">
    <xf numFmtId="0" fontId="0" fillId="0" borderId="0" xfId="0">
      <alignment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29" fillId="0" borderId="0" xfId="0" applyFont="1">
      <alignment vertical="center"/>
    </xf>
    <xf numFmtId="0" fontId="22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24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 wrapText="1"/>
    </xf>
    <xf numFmtId="0" fontId="28" fillId="6" borderId="42" xfId="0" applyFont="1" applyFill="1" applyBorder="1" applyAlignment="1">
      <alignment horizontal="center" vertical="center" wrapText="1"/>
    </xf>
    <xf numFmtId="0" fontId="28" fillId="6" borderId="43" xfId="0" applyFont="1" applyFill="1" applyBorder="1" applyAlignment="1">
      <alignment horizontal="center" vertical="center" wrapText="1"/>
    </xf>
    <xf numFmtId="0" fontId="28" fillId="6" borderId="44" xfId="0" applyFont="1" applyFill="1" applyBorder="1" applyAlignment="1">
      <alignment horizontal="center" vertical="center" wrapText="1"/>
    </xf>
    <xf numFmtId="0" fontId="28" fillId="7" borderId="45" xfId="0" applyFont="1" applyFill="1" applyBorder="1" applyAlignment="1">
      <alignment horizontal="center" vertical="center" wrapText="1"/>
    </xf>
    <xf numFmtId="0" fontId="28" fillId="7" borderId="40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shrinkToFit="1"/>
    </xf>
    <xf numFmtId="0" fontId="34" fillId="2" borderId="0" xfId="0" applyFont="1" applyFill="1">
      <alignment vertical="center"/>
    </xf>
    <xf numFmtId="0" fontId="18" fillId="0" borderId="0" xfId="0" applyFont="1" applyAlignment="1" applyProtection="1">
      <alignment vertical="center" shrinkToFit="1"/>
      <protection locked="0"/>
    </xf>
    <xf numFmtId="0" fontId="20" fillId="2" borderId="0" xfId="0" applyFont="1" applyFill="1">
      <alignment vertical="center"/>
    </xf>
    <xf numFmtId="0" fontId="20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34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30" fillId="2" borderId="0" xfId="3" applyFont="1" applyFill="1">
      <alignment vertical="center"/>
    </xf>
    <xf numFmtId="0" fontId="11" fillId="2" borderId="0" xfId="0" applyFont="1" applyFill="1" applyAlignment="1">
      <alignment horizontal="left" shrinkToFit="1"/>
    </xf>
    <xf numFmtId="0" fontId="6" fillId="2" borderId="0" xfId="0" applyFont="1" applyFill="1">
      <alignment vertical="center"/>
    </xf>
    <xf numFmtId="0" fontId="37" fillId="2" borderId="0" xfId="0" applyFont="1" applyFill="1" applyAlignment="1">
      <alignment vertical="top"/>
    </xf>
    <xf numFmtId="0" fontId="32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left" vertical="top" wrapText="1"/>
    </xf>
    <xf numFmtId="0" fontId="22" fillId="2" borderId="0" xfId="1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0" fontId="34" fillId="2" borderId="11" xfId="0" applyFont="1" applyFill="1" applyBorder="1" applyAlignment="1">
      <alignment horizontal="left" vertical="center" wrapText="1" indent="1"/>
    </xf>
    <xf numFmtId="0" fontId="38" fillId="2" borderId="0" xfId="0" applyFont="1" applyFill="1" applyAlignment="1">
      <alignment horizontal="right"/>
    </xf>
    <xf numFmtId="0" fontId="34" fillId="2" borderId="14" xfId="0" applyFont="1" applyFill="1" applyBorder="1" applyAlignment="1">
      <alignment horizontal="left" vertical="center" indent="1"/>
    </xf>
    <xf numFmtId="0" fontId="33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 vertical="top" indent="1"/>
    </xf>
    <xf numFmtId="0" fontId="16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right" vertical="top"/>
    </xf>
    <xf numFmtId="0" fontId="29" fillId="2" borderId="0" xfId="0" applyFont="1" applyFill="1">
      <alignment vertical="center"/>
    </xf>
    <xf numFmtId="0" fontId="22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3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41" fillId="2" borderId="0" xfId="3" applyFont="1" applyFill="1" applyProtection="1">
      <alignment vertical="center"/>
      <protection locked="0"/>
    </xf>
    <xf numFmtId="0" fontId="28" fillId="3" borderId="7" xfId="0" applyFont="1" applyFill="1" applyBorder="1" applyAlignment="1">
      <alignment horizontal="centerContinuous" vertical="center"/>
    </xf>
    <xf numFmtId="0" fontId="24" fillId="3" borderId="7" xfId="1" applyFont="1" applyFill="1" applyBorder="1" applyAlignment="1">
      <alignment horizontal="centerContinuous" vertical="center"/>
    </xf>
    <xf numFmtId="0" fontId="34" fillId="0" borderId="0" xfId="0" applyFont="1">
      <alignment vertical="center"/>
    </xf>
    <xf numFmtId="0" fontId="25" fillId="9" borderId="6" xfId="0" applyFont="1" applyFill="1" applyBorder="1" applyAlignment="1">
      <alignment horizontal="centerContinuous" vertical="center"/>
    </xf>
    <xf numFmtId="0" fontId="20" fillId="10" borderId="7" xfId="0" applyFont="1" applyFill="1" applyBorder="1" applyAlignment="1">
      <alignment horizontal="centerContinuous" vertical="center"/>
    </xf>
    <xf numFmtId="0" fontId="20" fillId="10" borderId="8" xfId="0" applyFont="1" applyFill="1" applyBorder="1" applyAlignment="1">
      <alignment horizontal="centerContinuous" vertical="center"/>
    </xf>
    <xf numFmtId="0" fontId="19" fillId="10" borderId="7" xfId="0" applyFont="1" applyFill="1" applyBorder="1" applyAlignment="1">
      <alignment horizontal="centerContinuous" vertical="center"/>
    </xf>
    <xf numFmtId="0" fontId="5" fillId="10" borderId="7" xfId="0" applyFont="1" applyFill="1" applyBorder="1" applyAlignment="1">
      <alignment horizontal="centerContinuous" vertical="center"/>
    </xf>
    <xf numFmtId="0" fontId="5" fillId="10" borderId="8" xfId="0" applyFont="1" applyFill="1" applyBorder="1" applyAlignment="1">
      <alignment horizontal="centerContinuous" vertical="center"/>
    </xf>
    <xf numFmtId="0" fontId="34" fillId="9" borderId="56" xfId="0" applyFont="1" applyFill="1" applyBorder="1" applyAlignment="1">
      <alignment horizontal="center" vertical="center"/>
    </xf>
    <xf numFmtId="0" fontId="34" fillId="10" borderId="34" xfId="0" applyFont="1" applyFill="1" applyBorder="1" applyAlignment="1">
      <alignment horizontal="centerContinuous" vertical="center"/>
    </xf>
    <xf numFmtId="0" fontId="34" fillId="10" borderId="36" xfId="0" applyFont="1" applyFill="1" applyBorder="1" applyAlignment="1">
      <alignment horizontal="centerContinuous" vertical="center"/>
    </xf>
    <xf numFmtId="0" fontId="25" fillId="10" borderId="34" xfId="0" applyFont="1" applyFill="1" applyBorder="1" applyAlignment="1">
      <alignment horizontal="centerContinuous" vertical="center"/>
    </xf>
    <xf numFmtId="0" fontId="20" fillId="10" borderId="35" xfId="0" applyFont="1" applyFill="1" applyBorder="1" applyAlignment="1">
      <alignment horizontal="centerContinuous" vertical="center"/>
    </xf>
    <xf numFmtId="0" fontId="6" fillId="2" borderId="0" xfId="0" applyFont="1" applyFill="1" applyProtection="1">
      <alignment vertical="center"/>
      <protection locked="0"/>
    </xf>
    <xf numFmtId="0" fontId="35" fillId="0" borderId="0" xfId="0" applyFont="1" applyAlignment="1" applyProtection="1">
      <alignment vertical="center" shrinkToFit="1"/>
      <protection locked="0"/>
    </xf>
    <xf numFmtId="179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40" fillId="12" borderId="0" xfId="0" applyFont="1" applyFill="1" applyAlignment="1">
      <alignment vertical="center" shrinkToFit="1"/>
    </xf>
    <xf numFmtId="0" fontId="40" fillId="2" borderId="0" xfId="0" applyFont="1" applyFill="1" applyAlignment="1">
      <alignment vertical="center" shrinkToFit="1"/>
    </xf>
    <xf numFmtId="0" fontId="42" fillId="2" borderId="0" xfId="0" applyFont="1" applyFill="1" applyAlignment="1">
      <alignment vertical="center" shrinkToFit="1"/>
    </xf>
    <xf numFmtId="0" fontId="43" fillId="2" borderId="0" xfId="0" applyFont="1" applyFill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5" fillId="0" borderId="46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22" fillId="0" borderId="0" xfId="0" applyFont="1" applyAlignment="1" applyProtection="1">
      <alignment horizontal="left" vertical="center"/>
      <protection locked="0"/>
    </xf>
    <xf numFmtId="182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26" fillId="0" borderId="46" xfId="0" applyFont="1" applyBorder="1" applyAlignment="1">
      <alignment horizontal="right" vertical="center"/>
    </xf>
    <xf numFmtId="0" fontId="34" fillId="0" borderId="46" xfId="0" applyFont="1" applyBorder="1" applyAlignment="1" applyProtection="1">
      <alignment horizontal="center" vertical="center"/>
      <protection locked="0"/>
    </xf>
    <xf numFmtId="0" fontId="4" fillId="0" borderId="50" xfId="0" applyFont="1" applyBorder="1">
      <alignment vertical="center"/>
    </xf>
    <xf numFmtId="0" fontId="34" fillId="0" borderId="57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4" fillId="0" borderId="5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27" fillId="2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3" fillId="0" borderId="60" xfId="0" applyFont="1" applyBorder="1">
      <alignment vertical="center"/>
    </xf>
    <xf numFmtId="0" fontId="13" fillId="11" borderId="60" xfId="0" applyFont="1" applyFill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176" fontId="14" fillId="0" borderId="60" xfId="0" applyNumberFormat="1" applyFont="1" applyBorder="1" applyAlignment="1">
      <alignment horizontal="center" vertical="center"/>
    </xf>
    <xf numFmtId="0" fontId="14" fillId="0" borderId="60" xfId="0" applyFont="1" applyBorder="1">
      <alignment vertical="center"/>
    </xf>
    <xf numFmtId="0" fontId="13" fillId="11" borderId="60" xfId="0" applyFont="1" applyFill="1" applyBorder="1" applyAlignment="1" applyProtection="1">
      <alignment horizontal="center" vertical="center"/>
      <protection locked="0"/>
    </xf>
    <xf numFmtId="0" fontId="44" fillId="5" borderId="60" xfId="0" applyFont="1" applyFill="1" applyBorder="1" applyAlignment="1">
      <alignment horizontal="center" vertical="center"/>
    </xf>
    <xf numFmtId="0" fontId="34" fillId="0" borderId="50" xfId="0" applyFont="1" applyBorder="1" applyAlignment="1" applyProtection="1">
      <alignment horizontal="center" vertical="center"/>
      <protection locked="0"/>
    </xf>
    <xf numFmtId="0" fontId="34" fillId="0" borderId="53" xfId="0" applyFont="1" applyBorder="1">
      <alignment vertical="center"/>
    </xf>
    <xf numFmtId="0" fontId="4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181" fontId="9" fillId="0" borderId="39" xfId="0" applyNumberFormat="1" applyFont="1" applyBorder="1" applyAlignment="1">
      <alignment horizontal="right" vertical="center" indent="1"/>
    </xf>
    <xf numFmtId="0" fontId="25" fillId="0" borderId="53" xfId="0" applyFont="1" applyBorder="1" applyAlignment="1" applyProtection="1">
      <alignment horizontal="center" vertical="center"/>
      <protection locked="0"/>
    </xf>
    <xf numFmtId="0" fontId="24" fillId="3" borderId="7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center" vertical="center"/>
      <protection locked="0"/>
    </xf>
    <xf numFmtId="0" fontId="34" fillId="0" borderId="47" xfId="0" applyFont="1" applyBorder="1" applyAlignment="1" applyProtection="1">
      <alignment horizontal="centerContinuous" vertical="distributed"/>
      <protection locked="0"/>
    </xf>
    <xf numFmtId="0" fontId="34" fillId="0" borderId="51" xfId="0" applyFont="1" applyBorder="1" applyAlignment="1" applyProtection="1">
      <alignment horizontal="centerContinuous" vertical="center"/>
      <protection locked="0"/>
    </xf>
    <xf numFmtId="0" fontId="34" fillId="0" borderId="58" xfId="0" applyFont="1" applyBorder="1" applyAlignment="1" applyProtection="1">
      <alignment horizontal="centerContinuous" vertical="center"/>
      <protection locked="0"/>
    </xf>
    <xf numFmtId="0" fontId="34" fillId="0" borderId="54" xfId="0" applyFont="1" applyBorder="1" applyAlignment="1" applyProtection="1">
      <alignment horizontal="centerContinuous" vertical="center"/>
      <protection locked="0"/>
    </xf>
    <xf numFmtId="0" fontId="25" fillId="10" borderId="60" xfId="0" applyFont="1" applyFill="1" applyBorder="1" applyAlignment="1">
      <alignment horizontal="centerContinuous" vertical="center"/>
    </xf>
    <xf numFmtId="0" fontId="23" fillId="10" borderId="7" xfId="0" applyFont="1" applyFill="1" applyBorder="1" applyAlignment="1">
      <alignment horizontal="centerContinuous" vertical="center"/>
    </xf>
    <xf numFmtId="0" fontId="48" fillId="0" borderId="61" xfId="0" applyFont="1" applyBorder="1" applyAlignment="1" applyProtection="1">
      <alignment horizontal="center" vertical="center"/>
      <protection locked="0"/>
    </xf>
    <xf numFmtId="0" fontId="25" fillId="0" borderId="47" xfId="0" applyFont="1" applyBorder="1">
      <alignment vertical="center"/>
    </xf>
    <xf numFmtId="180" fontId="25" fillId="0" borderId="48" xfId="0" applyNumberFormat="1" applyFont="1" applyBorder="1" applyAlignment="1">
      <alignment horizontal="left" vertical="center"/>
    </xf>
    <xf numFmtId="0" fontId="25" fillId="0" borderId="48" xfId="0" applyFont="1" applyBorder="1">
      <alignment vertical="center"/>
    </xf>
    <xf numFmtId="0" fontId="25" fillId="0" borderId="54" xfId="0" applyFont="1" applyBorder="1">
      <alignment vertical="center"/>
    </xf>
    <xf numFmtId="0" fontId="24" fillId="3" borderId="6" xfId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9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176" fontId="13" fillId="13" borderId="6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7" fontId="34" fillId="0" borderId="13" xfId="0" applyNumberFormat="1" applyFont="1" applyBorder="1" applyAlignment="1">
      <alignment horizontal="center" vertical="center"/>
    </xf>
    <xf numFmtId="177" fontId="34" fillId="0" borderId="17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top" indent="1"/>
    </xf>
    <xf numFmtId="0" fontId="31" fillId="0" borderId="64" xfId="0" applyFont="1" applyBorder="1" applyAlignment="1">
      <alignment horizontal="center" vertical="center"/>
    </xf>
    <xf numFmtId="0" fontId="47" fillId="0" borderId="0" xfId="0" applyFont="1" applyAlignment="1">
      <alignment horizontal="left" vertical="top" indent="1"/>
    </xf>
    <xf numFmtId="176" fontId="20" fillId="0" borderId="3" xfId="0" applyNumberFormat="1" applyFont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25" xfId="0" applyNumberFormat="1" applyFont="1" applyBorder="1" applyAlignment="1">
      <alignment horizontal="center" vertical="center" wrapText="1"/>
    </xf>
    <xf numFmtId="176" fontId="20" fillId="0" borderId="27" xfId="0" applyNumberFormat="1" applyFont="1" applyBorder="1" applyAlignment="1">
      <alignment horizontal="center" vertical="center" wrapText="1"/>
    </xf>
    <xf numFmtId="176" fontId="20" fillId="0" borderId="28" xfId="0" applyNumberFormat="1" applyFont="1" applyBorder="1" applyAlignment="1">
      <alignment horizontal="center" vertical="center" wrapText="1"/>
    </xf>
    <xf numFmtId="176" fontId="20" fillId="0" borderId="29" xfId="0" applyNumberFormat="1" applyFont="1" applyBorder="1" applyAlignment="1">
      <alignment horizontal="center" vertical="center" wrapText="1"/>
    </xf>
    <xf numFmtId="176" fontId="20" fillId="0" borderId="30" xfId="0" applyNumberFormat="1" applyFont="1" applyBorder="1" applyAlignment="1">
      <alignment horizontal="center" vertical="center" wrapText="1"/>
    </xf>
    <xf numFmtId="176" fontId="20" fillId="0" borderId="31" xfId="0" applyNumberFormat="1" applyFont="1" applyBorder="1" applyAlignment="1">
      <alignment horizontal="center" vertical="center" wrapText="1"/>
    </xf>
    <xf numFmtId="176" fontId="20" fillId="0" borderId="32" xfId="0" applyNumberFormat="1" applyFont="1" applyBorder="1" applyAlignment="1">
      <alignment horizontal="center" vertical="center" wrapText="1"/>
    </xf>
    <xf numFmtId="176" fontId="20" fillId="0" borderId="63" xfId="0" applyNumberFormat="1" applyFont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/>
    </xf>
    <xf numFmtId="0" fontId="50" fillId="2" borderId="0" xfId="3" applyFont="1" applyFill="1" applyProtection="1">
      <alignment vertical="center"/>
      <protection locked="0"/>
    </xf>
    <xf numFmtId="0" fontId="51" fillId="2" borderId="0" xfId="3" applyFont="1" applyFill="1" applyProtection="1">
      <alignment vertical="center"/>
      <protection locked="0"/>
    </xf>
    <xf numFmtId="0" fontId="2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6" fillId="8" borderId="65" xfId="0" applyFont="1" applyFill="1" applyBorder="1" applyAlignment="1">
      <alignment horizontal="center" vertical="center" wrapText="1"/>
    </xf>
    <xf numFmtId="178" fontId="34" fillId="2" borderId="66" xfId="0" applyNumberFormat="1" applyFont="1" applyFill="1" applyBorder="1" applyAlignment="1">
      <alignment horizontal="right" vertical="center" indent="1"/>
    </xf>
    <xf numFmtId="178" fontId="34" fillId="2" borderId="67" xfId="0" applyNumberFormat="1" applyFont="1" applyFill="1" applyBorder="1" applyAlignment="1">
      <alignment horizontal="right" vertical="center" indent="1"/>
    </xf>
    <xf numFmtId="177" fontId="25" fillId="0" borderId="13" xfId="0" applyNumberFormat="1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76" fontId="20" fillId="0" borderId="72" xfId="0" applyNumberFormat="1" applyFont="1" applyBorder="1" applyAlignment="1">
      <alignment horizontal="center" vertical="center" wrapText="1"/>
    </xf>
    <xf numFmtId="176" fontId="20" fillId="0" borderId="73" xfId="0" applyNumberFormat="1" applyFont="1" applyBorder="1" applyAlignment="1">
      <alignment horizontal="center" vertical="center" wrapText="1"/>
    </xf>
    <xf numFmtId="176" fontId="20" fillId="0" borderId="74" xfId="0" applyNumberFormat="1" applyFont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25" fillId="10" borderId="6" xfId="0" applyFont="1" applyFill="1" applyBorder="1" applyAlignment="1">
      <alignment horizontal="centerContinuous" vertical="center"/>
    </xf>
    <xf numFmtId="0" fontId="25" fillId="10" borderId="7" xfId="0" applyFont="1" applyFill="1" applyBorder="1" applyAlignment="1">
      <alignment horizontal="centerContinuous" vertical="center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61" xfId="0" applyNumberFormat="1" applyFont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86" xfId="0" applyFont="1" applyFill="1" applyBorder="1" applyAlignment="1">
      <alignment horizontal="center" vertical="center" wrapText="1"/>
    </xf>
    <xf numFmtId="0" fontId="20" fillId="2" borderId="87" xfId="0" applyFont="1" applyFill="1" applyBorder="1" applyAlignment="1">
      <alignment horizontal="center" vertical="center" wrapText="1"/>
    </xf>
    <xf numFmtId="0" fontId="23" fillId="2" borderId="88" xfId="0" applyFont="1" applyFill="1" applyBorder="1" applyAlignment="1">
      <alignment horizontal="left" vertical="center"/>
    </xf>
    <xf numFmtId="0" fontId="20" fillId="2" borderId="88" xfId="0" applyFont="1" applyFill="1" applyBorder="1" applyAlignment="1">
      <alignment horizontal="left"/>
    </xf>
    <xf numFmtId="0" fontId="16" fillId="2" borderId="88" xfId="0" applyFont="1" applyFill="1" applyBorder="1" applyAlignment="1">
      <alignment horizontal="left" wrapText="1"/>
    </xf>
    <xf numFmtId="0" fontId="4" fillId="2" borderId="88" xfId="0" applyFont="1" applyFill="1" applyBorder="1">
      <alignment vertical="center"/>
    </xf>
    <xf numFmtId="0" fontId="9" fillId="2" borderId="61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9" borderId="9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8" fillId="3" borderId="0" xfId="0" applyFont="1" applyFill="1" applyAlignment="1">
      <alignment horizontal="centerContinuous" vertical="center"/>
    </xf>
    <xf numFmtId="180" fontId="25" fillId="0" borderId="33" xfId="0" applyNumberFormat="1" applyFont="1" applyBorder="1" applyAlignment="1">
      <alignment horizontal="left" vertical="center"/>
    </xf>
    <xf numFmtId="0" fontId="25" fillId="0" borderId="33" xfId="0" applyFont="1" applyBorder="1">
      <alignment vertical="center"/>
    </xf>
    <xf numFmtId="0" fontId="25" fillId="0" borderId="78" xfId="0" applyFont="1" applyBorder="1">
      <alignment vertical="center"/>
    </xf>
    <xf numFmtId="0" fontId="28" fillId="7" borderId="20" xfId="0" applyFont="1" applyFill="1" applyBorder="1" applyAlignment="1">
      <alignment horizontal="center" vertical="center"/>
    </xf>
    <xf numFmtId="0" fontId="28" fillId="7" borderId="2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177" fontId="34" fillId="0" borderId="11" xfId="0" applyNumberFormat="1" applyFont="1" applyBorder="1" applyAlignment="1">
      <alignment horizontal="center" vertical="center"/>
    </xf>
    <xf numFmtId="177" fontId="34" fillId="0" borderId="12" xfId="0" applyNumberFormat="1" applyFont="1" applyBorder="1" applyAlignment="1">
      <alignment horizontal="center" vertical="center"/>
    </xf>
    <xf numFmtId="0" fontId="36" fillId="8" borderId="9" xfId="0" applyFont="1" applyFill="1" applyBorder="1" applyAlignment="1">
      <alignment horizontal="center" vertical="center" wrapText="1"/>
    </xf>
    <xf numFmtId="0" fontId="36" fillId="8" borderId="68" xfId="0" applyFont="1" applyFill="1" applyBorder="1" applyAlignment="1">
      <alignment horizontal="center" vertical="center" wrapText="1"/>
    </xf>
    <xf numFmtId="0" fontId="36" fillId="8" borderId="22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4" fillId="0" borderId="51" xfId="0" applyFont="1" applyBorder="1" applyAlignment="1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/>
      <protection locked="0"/>
    </xf>
    <xf numFmtId="0" fontId="34" fillId="0" borderId="54" xfId="0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locked="0"/>
    </xf>
    <xf numFmtId="183" fontId="9" fillId="0" borderId="0" xfId="0" applyNumberFormat="1" applyFont="1" applyAlignment="1" applyProtection="1">
      <alignment horizontal="center" vertical="center"/>
      <protection locked="0"/>
    </xf>
    <xf numFmtId="0" fontId="30" fillId="0" borderId="0" xfId="3" applyFont="1" applyFill="1" applyAlignment="1" applyProtection="1">
      <alignment horizontal="left" vertical="center"/>
      <protection locked="0"/>
    </xf>
    <xf numFmtId="0" fontId="25" fillId="10" borderId="6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25" fillId="0" borderId="47" xfId="0" applyFont="1" applyBorder="1" applyAlignment="1" applyProtection="1">
      <alignment horizontal="left" vertical="center" shrinkToFit="1"/>
      <protection locked="0"/>
    </xf>
    <xf numFmtId="0" fontId="25" fillId="0" borderId="48" xfId="0" applyFont="1" applyBorder="1" applyAlignment="1" applyProtection="1">
      <alignment horizontal="left" vertical="center" shrinkToFit="1"/>
      <protection locked="0"/>
    </xf>
    <xf numFmtId="0" fontId="25" fillId="0" borderId="49" xfId="0" applyFont="1" applyBorder="1" applyAlignment="1" applyProtection="1">
      <alignment horizontal="left" vertical="center" shrinkToFit="1"/>
      <protection locked="0"/>
    </xf>
    <xf numFmtId="180" fontId="25" fillId="0" borderId="48" xfId="0" applyNumberFormat="1" applyFont="1" applyBorder="1" applyAlignment="1">
      <alignment horizontal="left" vertical="center"/>
    </xf>
    <xf numFmtId="180" fontId="25" fillId="0" borderId="49" xfId="0" applyNumberFormat="1" applyFont="1" applyBorder="1" applyAlignment="1">
      <alignment horizontal="left" vertical="center"/>
    </xf>
    <xf numFmtId="0" fontId="25" fillId="0" borderId="38" xfId="0" applyFont="1" applyBorder="1" applyAlignment="1" applyProtection="1">
      <alignment horizontal="left" vertical="center" shrinkToFit="1"/>
      <protection locked="0"/>
    </xf>
    <xf numFmtId="0" fontId="25" fillId="0" borderId="33" xfId="0" applyFont="1" applyBorder="1" applyAlignment="1" applyProtection="1">
      <alignment horizontal="left" vertical="center" shrinkToFit="1"/>
      <protection locked="0"/>
    </xf>
    <xf numFmtId="0" fontId="25" fillId="0" borderId="39" xfId="0" applyFont="1" applyBorder="1" applyAlignment="1" applyProtection="1">
      <alignment horizontal="left" vertical="center" shrinkToFit="1"/>
      <protection locked="0"/>
    </xf>
    <xf numFmtId="180" fontId="25" fillId="0" borderId="33" xfId="0" applyNumberFormat="1" applyFont="1" applyBorder="1" applyAlignment="1">
      <alignment horizontal="left" vertical="center"/>
    </xf>
    <xf numFmtId="180" fontId="25" fillId="0" borderId="39" xfId="0" applyNumberFormat="1" applyFont="1" applyBorder="1" applyAlignment="1">
      <alignment horizontal="left" vertical="center"/>
    </xf>
    <xf numFmtId="5" fontId="9" fillId="0" borderId="38" xfId="0" applyNumberFormat="1" applyFont="1" applyBorder="1" applyAlignment="1">
      <alignment horizontal="right" vertical="center" indent="1"/>
    </xf>
    <xf numFmtId="5" fontId="9" fillId="0" borderId="33" xfId="0" applyNumberFormat="1" applyFont="1" applyBorder="1" applyAlignment="1">
      <alignment horizontal="right" vertical="center" indent="1"/>
    </xf>
    <xf numFmtId="0" fontId="34" fillId="0" borderId="47" xfId="0" applyFont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77" xfId="0" applyFont="1" applyBorder="1" applyAlignment="1" applyProtection="1">
      <alignment horizontal="left" vertical="center" shrinkToFit="1"/>
      <protection locked="0"/>
    </xf>
    <xf numFmtId="0" fontId="25" fillId="0" borderId="84" xfId="0" applyFont="1" applyBorder="1" applyAlignment="1" applyProtection="1">
      <alignment horizontal="left" vertical="center" shrinkToFit="1"/>
      <protection locked="0"/>
    </xf>
    <xf numFmtId="0" fontId="25" fillId="0" borderId="85" xfId="0" applyFont="1" applyBorder="1" applyAlignment="1" applyProtection="1">
      <alignment horizontal="left" vertical="center" shrinkToFit="1"/>
      <protection locked="0"/>
    </xf>
    <xf numFmtId="5" fontId="34" fillId="0" borderId="24" xfId="0" applyNumberFormat="1" applyFont="1" applyBorder="1" applyAlignment="1" applyProtection="1">
      <alignment horizontal="right" vertical="center" shrinkToFit="1"/>
      <protection hidden="1"/>
    </xf>
    <xf numFmtId="5" fontId="34" fillId="0" borderId="52" xfId="0" applyNumberFormat="1" applyFont="1" applyBorder="1" applyAlignment="1" applyProtection="1">
      <alignment horizontal="right" vertical="center" shrinkToFit="1"/>
      <protection hidden="1"/>
    </xf>
    <xf numFmtId="0" fontId="25" fillId="0" borderId="78" xfId="0" applyFont="1" applyBorder="1" applyAlignment="1" applyProtection="1">
      <alignment horizontal="center" vertical="center"/>
      <protection locked="0"/>
    </xf>
    <xf numFmtId="0" fontId="25" fillId="0" borderId="79" xfId="0" applyFont="1" applyBorder="1" applyAlignment="1" applyProtection="1">
      <alignment horizontal="center" vertical="center"/>
      <protection locked="0"/>
    </xf>
    <xf numFmtId="0" fontId="25" fillId="0" borderId="76" xfId="0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left" vertical="center" shrinkToFit="1"/>
      <protection locked="0"/>
    </xf>
    <xf numFmtId="0" fontId="25" fillId="0" borderId="80" xfId="0" applyFont="1" applyBorder="1" applyAlignment="1" applyProtection="1">
      <alignment horizontal="left" vertical="center" shrinkToFit="1"/>
      <protection locked="0"/>
    </xf>
    <xf numFmtId="0" fontId="25" fillId="0" borderId="76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8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34" fillId="0" borderId="57" xfId="0" applyFont="1" applyBorder="1" applyAlignment="1" applyProtection="1">
      <alignment horizontal="center" vertical="center"/>
      <protection locked="0"/>
    </xf>
    <xf numFmtId="0" fontId="34" fillId="0" borderId="50" xfId="0" applyFont="1" applyBorder="1" applyAlignment="1" applyProtection="1">
      <alignment horizontal="center" vertical="center"/>
      <protection locked="0"/>
    </xf>
    <xf numFmtId="183" fontId="9" fillId="0" borderId="19" xfId="0" applyNumberFormat="1" applyFont="1" applyBorder="1" applyAlignment="1" applyProtection="1">
      <alignment horizontal="center" vertical="center"/>
      <protection locked="0"/>
    </xf>
    <xf numFmtId="183" fontId="9" fillId="0" borderId="20" xfId="0" applyNumberFormat="1" applyFont="1" applyBorder="1" applyAlignment="1" applyProtection="1">
      <alignment horizontal="center" vertical="center"/>
      <protection locked="0"/>
    </xf>
    <xf numFmtId="183" fontId="9" fillId="0" borderId="21" xfId="0" applyNumberFormat="1" applyFont="1" applyBorder="1" applyAlignment="1" applyProtection="1">
      <alignment horizontal="center" vertical="center"/>
      <protection locked="0"/>
    </xf>
    <xf numFmtId="0" fontId="34" fillId="0" borderId="53" xfId="0" applyFont="1" applyBorder="1" applyAlignment="1" applyProtection="1">
      <alignment horizontal="center" vertical="center"/>
      <protection locked="0"/>
    </xf>
    <xf numFmtId="0" fontId="25" fillId="0" borderId="81" xfId="0" applyFont="1" applyBorder="1" applyAlignment="1" applyProtection="1">
      <alignment horizontal="center" vertical="center"/>
      <protection locked="0"/>
    </xf>
    <xf numFmtId="0" fontId="25" fillId="0" borderId="82" xfId="0" applyFont="1" applyBorder="1" applyAlignment="1" applyProtection="1">
      <alignment horizontal="center" vertical="center"/>
      <protection locked="0"/>
    </xf>
    <xf numFmtId="0" fontId="25" fillId="0" borderId="83" xfId="0" applyFont="1" applyBorder="1" applyAlignment="1" applyProtection="1">
      <alignment horizontal="center" vertical="center"/>
      <protection locked="0"/>
    </xf>
    <xf numFmtId="0" fontId="25" fillId="0" borderId="81" xfId="0" applyFont="1" applyBorder="1" applyAlignment="1" applyProtection="1">
      <alignment horizontal="left" vertical="center" shrinkToFit="1"/>
      <protection locked="0"/>
    </xf>
    <xf numFmtId="0" fontId="25" fillId="0" borderId="82" xfId="0" applyFont="1" applyBorder="1" applyAlignment="1" applyProtection="1">
      <alignment horizontal="left" vertical="center" shrinkToFit="1"/>
      <protection locked="0"/>
    </xf>
    <xf numFmtId="0" fontId="25" fillId="0" borderId="83" xfId="0" applyFont="1" applyBorder="1" applyAlignment="1" applyProtection="1">
      <alignment horizontal="left" vertical="center" shrinkToFit="1"/>
      <protection locked="0"/>
    </xf>
    <xf numFmtId="5" fontId="34" fillId="0" borderId="37" xfId="0" applyNumberFormat="1" applyFont="1" applyBorder="1" applyAlignment="1" applyProtection="1">
      <alignment horizontal="right" vertical="center" shrinkToFit="1"/>
      <protection hidden="1"/>
    </xf>
    <xf numFmtId="5" fontId="34" fillId="0" borderId="55" xfId="0" applyNumberFormat="1" applyFont="1" applyBorder="1" applyAlignment="1" applyProtection="1">
      <alignment horizontal="right" vertical="center" shrinkToFit="1"/>
      <protection hidden="1"/>
    </xf>
    <xf numFmtId="14" fontId="16" fillId="0" borderId="19" xfId="0" applyNumberFormat="1" applyFont="1" applyBorder="1" applyAlignment="1" applyProtection="1">
      <alignment horizontal="left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</cellXfs>
  <cellStyles count="5">
    <cellStyle name="ハイパーリンク" xfId="3" builtinId="8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7"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0000FF"/>
      <color rgb="FF00FFFF"/>
      <color rgb="FF00CC00"/>
      <color rgb="FF66CCFF"/>
      <color rgb="FF33CCCC"/>
      <color rgb="FFCCFFCC"/>
      <color rgb="FF008000"/>
      <color rgb="FF99FFCC"/>
      <color rgb="FF00CC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AA$10" lockText="1" noThreeD="1"/>
</file>

<file path=xl/ctrlProps/ctrlProp10.xml><?xml version="1.0" encoding="utf-8"?>
<formControlPr xmlns="http://schemas.microsoft.com/office/spreadsheetml/2009/9/main" objectType="CheckBox" fmlaLink="$AC$10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ctrlProps/ctrlProp3.xml><?xml version="1.0" encoding="utf-8"?>
<formControlPr xmlns="http://schemas.microsoft.com/office/spreadsheetml/2009/9/main" objectType="CheckBox" fmlaLink="$AB$10" lockText="1" noThreeD="1"/>
</file>

<file path=xl/ctrlProps/ctrlProp4.xml><?xml version="1.0" encoding="utf-8"?>
<formControlPr xmlns="http://schemas.microsoft.com/office/spreadsheetml/2009/9/main" objectType="CheckBox" fmlaLink="$AB$11" lockText="1" noThreeD="1"/>
</file>

<file path=xl/ctrlProps/ctrlProp5.xml><?xml version="1.0" encoding="utf-8"?>
<formControlPr xmlns="http://schemas.microsoft.com/office/spreadsheetml/2009/9/main" objectType="CheckBox" fmlaLink="$AC$10" lockText="1" noThreeD="1"/>
</file>

<file path=xl/ctrlProps/ctrlProp6.xml><?xml version="1.0" encoding="utf-8"?>
<formControlPr xmlns="http://schemas.microsoft.com/office/spreadsheetml/2009/9/main" objectType="CheckBox" fmlaLink="$AC$11" lockText="1" noThreeD="1"/>
</file>

<file path=xl/ctrlProps/ctrlProp7.xml><?xml version="1.0" encoding="utf-8"?>
<formControlPr xmlns="http://schemas.microsoft.com/office/spreadsheetml/2009/9/main" objectType="CheckBox" fmlaLink="$AA$8" lockText="1" noThreeD="1"/>
</file>

<file path=xl/ctrlProps/ctrlProp8.xml><?xml version="1.0" encoding="utf-8"?>
<formControlPr xmlns="http://schemas.microsoft.com/office/spreadsheetml/2009/9/main" objectType="CheckBox" fmlaLink="$AB$8" lockText="1" noThreeD="1"/>
</file>

<file path=xl/ctrlProps/ctrlProp9.xml><?xml version="1.0" encoding="utf-8"?>
<formControlPr xmlns="http://schemas.microsoft.com/office/spreadsheetml/2009/9/main" objectType="CheckBox" fmlaLink="$AB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9</xdr:row>
          <xdr:rowOff>9525</xdr:rowOff>
        </xdr:from>
        <xdr:to>
          <xdr:col>11</xdr:col>
          <xdr:colOff>276225</xdr:colOff>
          <xdr:row>10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10</xdr:row>
          <xdr:rowOff>9525</xdr:rowOff>
        </xdr:from>
        <xdr:to>
          <xdr:col>11</xdr:col>
          <xdr:colOff>276225</xdr:colOff>
          <xdr:row>11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9</xdr:row>
          <xdr:rowOff>9525</xdr:rowOff>
        </xdr:from>
        <xdr:to>
          <xdr:col>15</xdr:col>
          <xdr:colOff>276225</xdr:colOff>
          <xdr:row>10</xdr:row>
          <xdr:rowOff>9525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10</xdr:row>
          <xdr:rowOff>9525</xdr:rowOff>
        </xdr:from>
        <xdr:to>
          <xdr:col>15</xdr:col>
          <xdr:colOff>276225</xdr:colOff>
          <xdr:row>11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</xdr:row>
          <xdr:rowOff>9525</xdr:rowOff>
        </xdr:from>
        <xdr:to>
          <xdr:col>19</xdr:col>
          <xdr:colOff>276225</xdr:colOff>
          <xdr:row>10</xdr:row>
          <xdr:rowOff>9525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10</xdr:row>
          <xdr:rowOff>9525</xdr:rowOff>
        </xdr:from>
        <xdr:to>
          <xdr:col>19</xdr:col>
          <xdr:colOff>276225</xdr:colOff>
          <xdr:row>11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133350</xdr:rowOff>
        </xdr:from>
        <xdr:to>
          <xdr:col>7</xdr:col>
          <xdr:colOff>314325</xdr:colOff>
          <xdr:row>7</xdr:row>
          <xdr:rowOff>295275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2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123825</xdr:rowOff>
        </xdr:from>
        <xdr:to>
          <xdr:col>11</xdr:col>
          <xdr:colOff>276225</xdr:colOff>
          <xdr:row>7</xdr:row>
          <xdr:rowOff>295275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2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10</xdr:row>
          <xdr:rowOff>9525</xdr:rowOff>
        </xdr:from>
        <xdr:to>
          <xdr:col>15</xdr:col>
          <xdr:colOff>276225</xdr:colOff>
          <xdr:row>11</xdr:row>
          <xdr:rowOff>9525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2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10</xdr:row>
          <xdr:rowOff>9525</xdr:rowOff>
        </xdr:from>
        <xdr:to>
          <xdr:col>19</xdr:col>
          <xdr:colOff>276225</xdr:colOff>
          <xdr:row>11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R82"/>
  <sheetViews>
    <sheetView showGridLines="0" zoomScale="85" zoomScaleNormal="85" workbookViewId="0">
      <selection activeCell="D3" sqref="D3"/>
    </sheetView>
  </sheetViews>
  <sheetFormatPr defaultColWidth="9" defaultRowHeight="18.75" customHeight="1" x14ac:dyDescent="0.15"/>
  <cols>
    <col min="1" max="1" width="15.875" style="86" customWidth="1"/>
    <col min="2" max="2" width="13.75" style="86" customWidth="1"/>
    <col min="3" max="3" width="51.5" style="86" bestFit="1" customWidth="1"/>
    <col min="4" max="4" width="11.75" style="87" bestFit="1" customWidth="1"/>
    <col min="5" max="5" width="10.375" style="86" bestFit="1" customWidth="1"/>
    <col min="6" max="8" width="13.125" style="88" bestFit="1" customWidth="1"/>
    <col min="9" max="10" width="13.125" style="88" customWidth="1"/>
    <col min="11" max="12" width="9.875" style="89" bestFit="1" customWidth="1"/>
    <col min="13" max="15" width="9.875" style="90" bestFit="1" customWidth="1"/>
    <col min="16" max="17" width="11.75" style="86" customWidth="1"/>
    <col min="18" max="18" width="10.125" style="86" bestFit="1" customWidth="1"/>
    <col min="19" max="16384" width="9" style="86"/>
  </cols>
  <sheetData>
    <row r="1" spans="1:18" ht="18.75" customHeight="1" x14ac:dyDescent="0.15">
      <c r="A1" s="86" t="s">
        <v>20</v>
      </c>
      <c r="B1" s="86" t="str">
        <f>IF(COUNTIF(B4:B17,"東京")&gt;0,"東京","")</f>
        <v>東京</v>
      </c>
      <c r="C1" s="86" t="str">
        <f>IF(COUNTIF(B4:B17,"横浜")&gt;0,"横浜","")</f>
        <v>横浜</v>
      </c>
      <c r="D1" s="86" t="str">
        <f>IF(COUNTIF(B4:B17,"名古屋")&gt;0,"名古屋","")</f>
        <v>名古屋</v>
      </c>
      <c r="E1" s="86" t="str">
        <f>IF(COUNTIF(B4:B17,"大阪")&gt;0,"大阪","")</f>
        <v>大阪</v>
      </c>
      <c r="F1" s="86" t="str">
        <f>IF(COUNTIF(B4:B17,"広島")&gt;0,"広島","")</f>
        <v>広島</v>
      </c>
      <c r="G1" s="86" t="str">
        <f>IF(COUNTIF(B4:B17,"福岡")&gt;0,"福岡","")</f>
        <v>福岡</v>
      </c>
      <c r="H1" s="86" t="str">
        <f>IF(COUNTIF(B4:B17,"札幌")&gt;0,"札幌","")</f>
        <v>札幌</v>
      </c>
      <c r="J1" s="86" t="str">
        <f>IF(COUNTIF(B4:B17,"沖縄")&gt;0,"沖縄","")</f>
        <v/>
      </c>
      <c r="K1" s="86"/>
      <c r="L1" s="86"/>
      <c r="M1" s="89"/>
      <c r="N1" s="89"/>
      <c r="O1" s="89"/>
      <c r="P1" s="90"/>
    </row>
    <row r="2" spans="1:18" ht="18.75" customHeight="1" x14ac:dyDescent="0.15">
      <c r="C2" s="91" t="s">
        <v>58</v>
      </c>
      <c r="D2" s="85">
        <v>45898</v>
      </c>
      <c r="I2" s="89"/>
      <c r="J2" s="89"/>
      <c r="R2" s="86" t="s">
        <v>63</v>
      </c>
    </row>
    <row r="3" spans="1:18" ht="18.75" customHeight="1" x14ac:dyDescent="0.15">
      <c r="A3" s="118" t="s">
        <v>17</v>
      </c>
      <c r="B3" s="118" t="s">
        <v>18</v>
      </c>
      <c r="C3" s="118"/>
      <c r="D3" s="119" t="s">
        <v>56</v>
      </c>
      <c r="E3" s="118" t="s">
        <v>19</v>
      </c>
      <c r="F3" s="120" t="s">
        <v>0</v>
      </c>
      <c r="G3" s="120" t="s">
        <v>1</v>
      </c>
      <c r="H3" s="120" t="s">
        <v>2</v>
      </c>
      <c r="I3" s="120" t="s">
        <v>129</v>
      </c>
      <c r="J3" s="120" t="s">
        <v>130</v>
      </c>
      <c r="K3" s="121"/>
      <c r="L3" s="121"/>
      <c r="M3" s="122"/>
      <c r="N3" s="122"/>
      <c r="O3" s="122"/>
      <c r="R3" s="86" t="s">
        <v>64</v>
      </c>
    </row>
    <row r="4" spans="1:18" ht="18.75" customHeight="1" x14ac:dyDescent="0.15">
      <c r="A4" s="118" t="str">
        <f>研修概要!B20</f>
        <v>通学型</v>
      </c>
      <c r="B4" s="118" t="str">
        <f>IF(C4="","",研修概要!C20)</f>
        <v>東京</v>
      </c>
      <c r="C4" s="118" t="str">
        <f t="shared" ref="C4:C17" si="0">IF(D4="満席","",IF(D4="要相談",E4&amp;"："&amp;"残席わずか_空き状況は当社担当へお問い合わせください",E4&amp;"："&amp;K4&amp;","&amp;L4&amp;","&amp;M4&amp;","&amp;N4&amp;","&amp;O4))</f>
        <v>A-1：4/2(木),4/3(金),5/11(月),10/5(月),2/8(月)</v>
      </c>
      <c r="D4" s="123" t="s">
        <v>57</v>
      </c>
      <c r="E4" s="118" t="str">
        <f>研修概要!M20</f>
        <v>A-1</v>
      </c>
      <c r="F4" s="156">
        <f>研修概要!F20</f>
        <v>46114</v>
      </c>
      <c r="G4" s="156">
        <f>研修概要!G20</f>
        <v>46115</v>
      </c>
      <c r="H4" s="156">
        <f>研修概要!H20</f>
        <v>46153</v>
      </c>
      <c r="I4" s="156">
        <f>研修概要!I20</f>
        <v>46300</v>
      </c>
      <c r="J4" s="156">
        <f>研修概要!J20</f>
        <v>46426</v>
      </c>
      <c r="K4" s="124" t="str">
        <f t="shared" ref="K4:K16" si="1">MONTH(F4)&amp;"/"&amp;DAY(F4)&amp;TEXT(F4,"(aaa)")</f>
        <v>4/2(木)</v>
      </c>
      <c r="L4" s="124" t="str">
        <f t="shared" ref="L4:L17" si="2">MONTH(G4)&amp;"/"&amp;DAY(G4)&amp;TEXT(G4,"(aaa)")</f>
        <v>4/3(金)</v>
      </c>
      <c r="M4" s="124" t="str">
        <f t="shared" ref="M4:O16" si="3">MONTH(H4)&amp;"/"&amp;DAY(H4)&amp;TEXT(H4,"(aaa)")</f>
        <v>5/11(月)</v>
      </c>
      <c r="N4" s="124" t="str">
        <f t="shared" si="3"/>
        <v>10/5(月)</v>
      </c>
      <c r="O4" s="124" t="str">
        <f>MONTH(J4)&amp;"/"&amp;DAY(J4)&amp;TEXT(J4,"(aaa)")</f>
        <v>2/8(月)</v>
      </c>
      <c r="R4" s="86" t="s">
        <v>65</v>
      </c>
    </row>
    <row r="5" spans="1:18" ht="18.75" customHeight="1" x14ac:dyDescent="0.15">
      <c r="A5" s="118" t="str">
        <f>研修概要!B21</f>
        <v>通学型</v>
      </c>
      <c r="B5" s="118" t="str">
        <f>IF(C5="","",研修概要!C21)</f>
        <v>東京</v>
      </c>
      <c r="C5" s="118" t="str">
        <f t="shared" si="0"/>
        <v>A-2：4/2(木),4/3(金),5/12(火),10/6(火),2/9(火)</v>
      </c>
      <c r="D5" s="123" t="s">
        <v>57</v>
      </c>
      <c r="E5" s="118" t="str">
        <f>研修概要!M21</f>
        <v>A-2</v>
      </c>
      <c r="F5" s="156">
        <f>研修概要!F21</f>
        <v>46114</v>
      </c>
      <c r="G5" s="156">
        <f>研修概要!G21</f>
        <v>46115</v>
      </c>
      <c r="H5" s="156">
        <f>研修概要!H21</f>
        <v>46154</v>
      </c>
      <c r="I5" s="156">
        <f>研修概要!I21</f>
        <v>46301</v>
      </c>
      <c r="J5" s="156">
        <f>研修概要!J21</f>
        <v>46427</v>
      </c>
      <c r="K5" s="124" t="str">
        <f t="shared" si="1"/>
        <v>4/2(木)</v>
      </c>
      <c r="L5" s="124" t="str">
        <f t="shared" si="2"/>
        <v>4/3(金)</v>
      </c>
      <c r="M5" s="124" t="str">
        <f t="shared" si="3"/>
        <v>5/12(火)</v>
      </c>
      <c r="N5" s="124" t="str">
        <f t="shared" si="3"/>
        <v>10/6(火)</v>
      </c>
      <c r="O5" s="124" t="str">
        <f t="shared" si="3"/>
        <v>2/9(火)</v>
      </c>
      <c r="R5" s="86" t="s">
        <v>66</v>
      </c>
    </row>
    <row r="6" spans="1:18" ht="18.75" customHeight="1" x14ac:dyDescent="0.15">
      <c r="A6" s="118" t="str">
        <f>研修概要!B22</f>
        <v>通学型</v>
      </c>
      <c r="B6" s="118" t="str">
        <f>IF(C6="","",研修概要!C22)</f>
        <v>東京</v>
      </c>
      <c r="C6" s="118" t="str">
        <f t="shared" si="0"/>
        <v>A-3：4/2(木),4/3(金),5/13(水),10/7(水),2/10(水)</v>
      </c>
      <c r="D6" s="123" t="s">
        <v>57</v>
      </c>
      <c r="E6" s="118" t="str">
        <f>研修概要!M22</f>
        <v>A-3</v>
      </c>
      <c r="F6" s="156">
        <f>研修概要!F22</f>
        <v>46114</v>
      </c>
      <c r="G6" s="156">
        <f>研修概要!G22</f>
        <v>46115</v>
      </c>
      <c r="H6" s="156">
        <f>研修概要!H22</f>
        <v>46155</v>
      </c>
      <c r="I6" s="156">
        <f>研修概要!I22</f>
        <v>46302</v>
      </c>
      <c r="J6" s="156">
        <f>研修概要!J22</f>
        <v>46428</v>
      </c>
      <c r="K6" s="124" t="str">
        <f t="shared" si="1"/>
        <v>4/2(木)</v>
      </c>
      <c r="L6" s="124" t="str">
        <f t="shared" si="2"/>
        <v>4/3(金)</v>
      </c>
      <c r="M6" s="124" t="str">
        <f t="shared" si="3"/>
        <v>5/13(水)</v>
      </c>
      <c r="N6" s="124" t="str">
        <f t="shared" si="3"/>
        <v>10/7(水)</v>
      </c>
      <c r="O6" s="124" t="str">
        <f t="shared" si="3"/>
        <v>2/10(水)</v>
      </c>
      <c r="R6" s="86" t="s">
        <v>67</v>
      </c>
    </row>
    <row r="7" spans="1:18" ht="18.75" customHeight="1" x14ac:dyDescent="0.15">
      <c r="A7" s="118" t="str">
        <f>研修概要!B23</f>
        <v>通学型</v>
      </c>
      <c r="B7" s="118" t="str">
        <f>IF(C7="","",研修概要!C23)</f>
        <v>東京</v>
      </c>
      <c r="C7" s="118" t="str">
        <f t="shared" si="0"/>
        <v>B-1：4/6(月),4/7(火),5/18(月),10/13(火),2/15(月)</v>
      </c>
      <c r="D7" s="123" t="s">
        <v>57</v>
      </c>
      <c r="E7" s="118" t="str">
        <f>研修概要!M23</f>
        <v>B-1</v>
      </c>
      <c r="F7" s="156">
        <f>研修概要!F23</f>
        <v>46118</v>
      </c>
      <c r="G7" s="156">
        <f>研修概要!G23</f>
        <v>46119</v>
      </c>
      <c r="H7" s="156">
        <f>研修概要!H23</f>
        <v>46160</v>
      </c>
      <c r="I7" s="156">
        <f>研修概要!I23</f>
        <v>46308</v>
      </c>
      <c r="J7" s="156">
        <f>研修概要!J23</f>
        <v>46433</v>
      </c>
      <c r="K7" s="124" t="str">
        <f t="shared" si="1"/>
        <v>4/6(月)</v>
      </c>
      <c r="L7" s="124" t="str">
        <f t="shared" si="2"/>
        <v>4/7(火)</v>
      </c>
      <c r="M7" s="124" t="str">
        <f t="shared" si="3"/>
        <v>5/18(月)</v>
      </c>
      <c r="N7" s="124" t="str">
        <f t="shared" si="3"/>
        <v>10/13(火)</v>
      </c>
      <c r="O7" s="124" t="str">
        <f t="shared" si="3"/>
        <v>2/15(月)</v>
      </c>
      <c r="R7" s="86" t="s">
        <v>68</v>
      </c>
    </row>
    <row r="8" spans="1:18" ht="18.75" customHeight="1" x14ac:dyDescent="0.15">
      <c r="A8" s="118" t="str">
        <f>研修概要!B24</f>
        <v>通学型</v>
      </c>
      <c r="B8" s="118" t="str">
        <f>IF(C8="","",研修概要!C24)</f>
        <v>東京</v>
      </c>
      <c r="C8" s="118" t="str">
        <f t="shared" si="0"/>
        <v>B-2：4/6(月),4/7(火),5/19(火),10/14(水),2/16(火)</v>
      </c>
      <c r="D8" s="123" t="s">
        <v>57</v>
      </c>
      <c r="E8" s="118" t="str">
        <f>研修概要!M24</f>
        <v>B-2</v>
      </c>
      <c r="F8" s="156">
        <f>研修概要!F24</f>
        <v>46118</v>
      </c>
      <c r="G8" s="156">
        <f>研修概要!G24</f>
        <v>46119</v>
      </c>
      <c r="H8" s="156">
        <f>研修概要!H24</f>
        <v>46161</v>
      </c>
      <c r="I8" s="156">
        <f>研修概要!I24</f>
        <v>46309</v>
      </c>
      <c r="J8" s="156">
        <f>研修概要!J24</f>
        <v>46434</v>
      </c>
      <c r="K8" s="124" t="str">
        <f t="shared" si="1"/>
        <v>4/6(月)</v>
      </c>
      <c r="L8" s="124" t="str">
        <f t="shared" si="2"/>
        <v>4/7(火)</v>
      </c>
      <c r="M8" s="124" t="str">
        <f t="shared" si="3"/>
        <v>5/19(火)</v>
      </c>
      <c r="N8" s="124" t="str">
        <f t="shared" si="3"/>
        <v>10/14(水)</v>
      </c>
      <c r="O8" s="124" t="str">
        <f t="shared" si="3"/>
        <v>2/16(火)</v>
      </c>
      <c r="R8" s="86" t="s">
        <v>69</v>
      </c>
    </row>
    <row r="9" spans="1:18" ht="18.75" customHeight="1" x14ac:dyDescent="0.15">
      <c r="A9" s="118" t="str">
        <f>研修概要!B25</f>
        <v>通学型</v>
      </c>
      <c r="B9" s="118" t="str">
        <f>IF(C9="","",研修概要!C25)</f>
        <v>横浜</v>
      </c>
      <c r="C9" s="118" t="str">
        <f t="shared" si="0"/>
        <v>A：4/2(木),4/3(金),5/14(木),10/8(木),2/12(金)</v>
      </c>
      <c r="D9" s="123" t="s">
        <v>57</v>
      </c>
      <c r="E9" s="118" t="str">
        <f>研修概要!M25</f>
        <v>A</v>
      </c>
      <c r="F9" s="156">
        <f>研修概要!F25</f>
        <v>46114</v>
      </c>
      <c r="G9" s="156">
        <f>研修概要!G25</f>
        <v>46115</v>
      </c>
      <c r="H9" s="156">
        <f>研修概要!H25</f>
        <v>46156</v>
      </c>
      <c r="I9" s="156">
        <f>研修概要!I25</f>
        <v>46303</v>
      </c>
      <c r="J9" s="156">
        <f>研修概要!J25</f>
        <v>46430</v>
      </c>
      <c r="K9" s="124" t="str">
        <f t="shared" si="1"/>
        <v>4/2(木)</v>
      </c>
      <c r="L9" s="124" t="str">
        <f t="shared" si="2"/>
        <v>4/3(金)</v>
      </c>
      <c r="M9" s="124" t="str">
        <f t="shared" si="3"/>
        <v>5/14(木)</v>
      </c>
      <c r="N9" s="124" t="str">
        <f t="shared" si="3"/>
        <v>10/8(木)</v>
      </c>
      <c r="O9" s="124" t="str">
        <f t="shared" si="3"/>
        <v>2/12(金)</v>
      </c>
      <c r="R9" s="86" t="s">
        <v>70</v>
      </c>
    </row>
    <row r="10" spans="1:18" ht="18.75" customHeight="1" x14ac:dyDescent="0.15">
      <c r="A10" s="118" t="str">
        <f>研修概要!B26</f>
        <v>通学型</v>
      </c>
      <c r="B10" s="118" t="str">
        <f>IF(C10="","",研修概要!C26)</f>
        <v>名古屋</v>
      </c>
      <c r="C10" s="118" t="str">
        <f t="shared" si="0"/>
        <v>B：4/6(月),4/7(火),5/12(火),10/6(火),2/9(火)</v>
      </c>
      <c r="D10" s="123" t="s">
        <v>57</v>
      </c>
      <c r="E10" s="118" t="str">
        <f>研修概要!M26</f>
        <v>B</v>
      </c>
      <c r="F10" s="156">
        <f>研修概要!F26</f>
        <v>46118</v>
      </c>
      <c r="G10" s="156">
        <f>研修概要!G26</f>
        <v>46119</v>
      </c>
      <c r="H10" s="156">
        <f>研修概要!H26</f>
        <v>46154</v>
      </c>
      <c r="I10" s="156">
        <f>研修概要!I26</f>
        <v>46301</v>
      </c>
      <c r="J10" s="156">
        <f>研修概要!J26</f>
        <v>46427</v>
      </c>
      <c r="K10" s="124" t="str">
        <f t="shared" si="1"/>
        <v>4/6(月)</v>
      </c>
      <c r="L10" s="124" t="str">
        <f t="shared" si="2"/>
        <v>4/7(火)</v>
      </c>
      <c r="M10" s="124" t="str">
        <f t="shared" si="3"/>
        <v>5/12(火)</v>
      </c>
      <c r="N10" s="124" t="str">
        <f t="shared" si="3"/>
        <v>10/6(火)</v>
      </c>
      <c r="O10" s="124" t="str">
        <f t="shared" si="3"/>
        <v>2/9(火)</v>
      </c>
      <c r="R10" s="86" t="s">
        <v>71</v>
      </c>
    </row>
    <row r="11" spans="1:18" ht="18.75" customHeight="1" x14ac:dyDescent="0.15">
      <c r="A11" s="118" t="str">
        <f>研修概要!B27</f>
        <v>通学型</v>
      </c>
      <c r="B11" s="118" t="str">
        <f>IF(C11="","",研修概要!C27)</f>
        <v>大阪</v>
      </c>
      <c r="C11" s="118" t="str">
        <f t="shared" si="0"/>
        <v>A-1：4/2(木),4/3(金),5/18(月),10/13(火),2/15(月)</v>
      </c>
      <c r="D11" s="123" t="s">
        <v>57</v>
      </c>
      <c r="E11" s="118" t="str">
        <f>研修概要!M27</f>
        <v>A-1</v>
      </c>
      <c r="F11" s="156">
        <f>研修概要!F27</f>
        <v>46114</v>
      </c>
      <c r="G11" s="156">
        <f>研修概要!G27</f>
        <v>46115</v>
      </c>
      <c r="H11" s="156">
        <f>研修概要!H27</f>
        <v>46160</v>
      </c>
      <c r="I11" s="156">
        <f>研修概要!I27</f>
        <v>46308</v>
      </c>
      <c r="J11" s="156">
        <f>研修概要!J27</f>
        <v>46433</v>
      </c>
      <c r="K11" s="124" t="str">
        <f t="shared" si="1"/>
        <v>4/2(木)</v>
      </c>
      <c r="L11" s="124" t="str">
        <f t="shared" si="2"/>
        <v>4/3(金)</v>
      </c>
      <c r="M11" s="124" t="str">
        <f t="shared" si="3"/>
        <v>5/18(月)</v>
      </c>
      <c r="N11" s="124" t="str">
        <f t="shared" si="3"/>
        <v>10/13(火)</v>
      </c>
      <c r="O11" s="124" t="str">
        <f t="shared" si="3"/>
        <v>2/15(月)</v>
      </c>
      <c r="R11" s="86" t="s">
        <v>72</v>
      </c>
    </row>
    <row r="12" spans="1:18" ht="18.75" customHeight="1" x14ac:dyDescent="0.15">
      <c r="A12" s="118" t="str">
        <f>研修概要!B28</f>
        <v>通学型</v>
      </c>
      <c r="B12" s="118" t="str">
        <f>IF(C12="","",研修概要!C28)</f>
        <v>大阪</v>
      </c>
      <c r="C12" s="118" t="str">
        <f t="shared" si="0"/>
        <v>A-2：4/2(木),4/3(金),5/19(火),10/14(水),2/16(火)</v>
      </c>
      <c r="D12" s="123" t="s">
        <v>57</v>
      </c>
      <c r="E12" s="118" t="str">
        <f>研修概要!M28</f>
        <v>A-2</v>
      </c>
      <c r="F12" s="156">
        <f>研修概要!F28</f>
        <v>46114</v>
      </c>
      <c r="G12" s="156">
        <f>研修概要!G28</f>
        <v>46115</v>
      </c>
      <c r="H12" s="156">
        <f>研修概要!H28</f>
        <v>46161</v>
      </c>
      <c r="I12" s="156">
        <f>研修概要!I28</f>
        <v>46309</v>
      </c>
      <c r="J12" s="156">
        <f>研修概要!J28</f>
        <v>46434</v>
      </c>
      <c r="K12" s="124" t="str">
        <f t="shared" si="1"/>
        <v>4/2(木)</v>
      </c>
      <c r="L12" s="124" t="str">
        <f t="shared" si="2"/>
        <v>4/3(金)</v>
      </c>
      <c r="M12" s="124" t="str">
        <f t="shared" si="3"/>
        <v>5/19(火)</v>
      </c>
      <c r="N12" s="124" t="str">
        <f t="shared" si="3"/>
        <v>10/14(水)</v>
      </c>
      <c r="O12" s="124" t="str">
        <f t="shared" si="3"/>
        <v>2/16(火)</v>
      </c>
      <c r="R12" s="86" t="s">
        <v>73</v>
      </c>
    </row>
    <row r="13" spans="1:18" ht="18.75" customHeight="1" x14ac:dyDescent="0.15">
      <c r="A13" s="118" t="str">
        <f>研修概要!B29</f>
        <v>通学型</v>
      </c>
      <c r="B13" s="118" t="str">
        <f>IF(C13="","",研修概要!C29)</f>
        <v>大阪</v>
      </c>
      <c r="C13" s="118" t="str">
        <f t="shared" si="0"/>
        <v>B-1：4/6(月),4/7(火),5/13(水),10/7(水),2/10(水)</v>
      </c>
      <c r="D13" s="123" t="s">
        <v>57</v>
      </c>
      <c r="E13" s="118" t="str">
        <f>研修概要!M29</f>
        <v>B-1</v>
      </c>
      <c r="F13" s="156">
        <f>研修概要!F29</f>
        <v>46118</v>
      </c>
      <c r="G13" s="156">
        <f>研修概要!G29</f>
        <v>46119</v>
      </c>
      <c r="H13" s="156">
        <f>研修概要!H29</f>
        <v>46155</v>
      </c>
      <c r="I13" s="156">
        <f>研修概要!I29</f>
        <v>46302</v>
      </c>
      <c r="J13" s="156">
        <f>研修概要!J29</f>
        <v>46428</v>
      </c>
      <c r="K13" s="124" t="str">
        <f t="shared" si="1"/>
        <v>4/6(月)</v>
      </c>
      <c r="L13" s="124" t="str">
        <f t="shared" si="2"/>
        <v>4/7(火)</v>
      </c>
      <c r="M13" s="124" t="str">
        <f t="shared" si="3"/>
        <v>5/13(水)</v>
      </c>
      <c r="N13" s="124" t="str">
        <f t="shared" si="3"/>
        <v>10/7(水)</v>
      </c>
      <c r="O13" s="124" t="str">
        <f t="shared" si="3"/>
        <v>2/10(水)</v>
      </c>
      <c r="R13" s="86" t="s">
        <v>74</v>
      </c>
    </row>
    <row r="14" spans="1:18" ht="18.75" customHeight="1" x14ac:dyDescent="0.15">
      <c r="A14" s="118" t="str">
        <f>研修概要!B30</f>
        <v>通学型</v>
      </c>
      <c r="B14" s="118" t="str">
        <f>IF(C14="","",研修概要!C30)</f>
        <v>広島</v>
      </c>
      <c r="C14" s="118" t="str">
        <f t="shared" si="0"/>
        <v>A：4/2(木),4/3(金),5/13(水),10/7(水),2/10(水)</v>
      </c>
      <c r="D14" s="123" t="s">
        <v>57</v>
      </c>
      <c r="E14" s="118" t="str">
        <f>研修概要!M30</f>
        <v>A</v>
      </c>
      <c r="F14" s="156">
        <f>研修概要!F30</f>
        <v>46114</v>
      </c>
      <c r="G14" s="156">
        <f>研修概要!G30</f>
        <v>46115</v>
      </c>
      <c r="H14" s="156">
        <f>研修概要!H30</f>
        <v>46155</v>
      </c>
      <c r="I14" s="156">
        <f>研修概要!I30</f>
        <v>46302</v>
      </c>
      <c r="J14" s="156">
        <f>研修概要!J30</f>
        <v>46428</v>
      </c>
      <c r="K14" s="124" t="str">
        <f t="shared" si="1"/>
        <v>4/2(木)</v>
      </c>
      <c r="L14" s="124" t="str">
        <f t="shared" si="2"/>
        <v>4/3(金)</v>
      </c>
      <c r="M14" s="124" t="str">
        <f t="shared" si="3"/>
        <v>5/13(水)</v>
      </c>
      <c r="N14" s="124" t="str">
        <f t="shared" si="3"/>
        <v>10/7(水)</v>
      </c>
      <c r="O14" s="124" t="str">
        <f t="shared" si="3"/>
        <v>2/10(水)</v>
      </c>
      <c r="R14" s="86" t="s">
        <v>75</v>
      </c>
    </row>
    <row r="15" spans="1:18" ht="18.75" customHeight="1" x14ac:dyDescent="0.15">
      <c r="A15" s="118" t="str">
        <f>研修概要!B31</f>
        <v>通学型</v>
      </c>
      <c r="B15" s="118" t="str">
        <f>IF(C15="","",研修概要!C31)</f>
        <v>福岡</v>
      </c>
      <c r="C15" s="118" t="str">
        <f t="shared" si="0"/>
        <v>A：4/2(木),4/3(金),5/11(月),10/5(月),2/8(月)</v>
      </c>
      <c r="D15" s="123" t="s">
        <v>57</v>
      </c>
      <c r="E15" s="118" t="str">
        <f>研修概要!M31</f>
        <v>A</v>
      </c>
      <c r="F15" s="156">
        <f>研修概要!F31</f>
        <v>46114</v>
      </c>
      <c r="G15" s="156">
        <f>研修概要!G31</f>
        <v>46115</v>
      </c>
      <c r="H15" s="156">
        <f>研修概要!H31</f>
        <v>46153</v>
      </c>
      <c r="I15" s="156">
        <f>研修概要!I31</f>
        <v>46300</v>
      </c>
      <c r="J15" s="156">
        <f>研修概要!J31</f>
        <v>46426</v>
      </c>
      <c r="K15" s="124" t="str">
        <f t="shared" si="1"/>
        <v>4/2(木)</v>
      </c>
      <c r="L15" s="124" t="str">
        <f t="shared" si="2"/>
        <v>4/3(金)</v>
      </c>
      <c r="M15" s="124" t="str">
        <f t="shared" si="3"/>
        <v>5/11(月)</v>
      </c>
      <c r="N15" s="124" t="str">
        <f t="shared" si="3"/>
        <v>10/5(月)</v>
      </c>
      <c r="O15" s="124" t="str">
        <f t="shared" si="3"/>
        <v>2/8(月)</v>
      </c>
      <c r="R15" s="86" t="s">
        <v>76</v>
      </c>
    </row>
    <row r="16" spans="1:18" ht="18.75" customHeight="1" x14ac:dyDescent="0.15">
      <c r="A16" s="118" t="str">
        <f>研修概要!B32</f>
        <v>通学型</v>
      </c>
      <c r="B16" s="118" t="str">
        <f>IF(C16="","",研修概要!C32)</f>
        <v>福岡</v>
      </c>
      <c r="C16" s="118" t="str">
        <f t="shared" si="0"/>
        <v>B：4/6(月),4/7(火),5/12(火),10/6(火),2/9(火)</v>
      </c>
      <c r="D16" s="123" t="s">
        <v>57</v>
      </c>
      <c r="E16" s="118" t="str">
        <f>研修概要!M32</f>
        <v>B</v>
      </c>
      <c r="F16" s="156">
        <f>研修概要!F32</f>
        <v>46118</v>
      </c>
      <c r="G16" s="156">
        <f>研修概要!G32</f>
        <v>46119</v>
      </c>
      <c r="H16" s="156">
        <f>研修概要!H32</f>
        <v>46154</v>
      </c>
      <c r="I16" s="156">
        <f>研修概要!I32</f>
        <v>46301</v>
      </c>
      <c r="J16" s="156">
        <f>研修概要!J32</f>
        <v>46427</v>
      </c>
      <c r="K16" s="124" t="str">
        <f t="shared" si="1"/>
        <v>4/6(月)</v>
      </c>
      <c r="L16" s="124" t="str">
        <f t="shared" si="2"/>
        <v>4/7(火)</v>
      </c>
      <c r="M16" s="124" t="str">
        <f t="shared" si="3"/>
        <v>5/12(火)</v>
      </c>
      <c r="N16" s="124" t="str">
        <f t="shared" si="3"/>
        <v>10/6(火)</v>
      </c>
      <c r="O16" s="124" t="str">
        <f t="shared" si="3"/>
        <v>2/9(火)</v>
      </c>
      <c r="R16" s="86" t="s">
        <v>77</v>
      </c>
    </row>
    <row r="17" spans="1:18" ht="18.75" customHeight="1" x14ac:dyDescent="0.15">
      <c r="A17" s="118" t="str">
        <f>研修概要!B33</f>
        <v>通学型</v>
      </c>
      <c r="B17" s="118" t="str">
        <f>IF(C17="","",研修概要!C33)</f>
        <v>札幌</v>
      </c>
      <c r="C17" s="118" t="str">
        <f t="shared" si="0"/>
        <v>A：4/2(木),4/3(金),5/15(金),10/9(金),2/19(金)</v>
      </c>
      <c r="D17" s="123" t="s">
        <v>57</v>
      </c>
      <c r="E17" s="118" t="str">
        <f>研修概要!M33</f>
        <v>A</v>
      </c>
      <c r="F17" s="156">
        <f>研修概要!F33</f>
        <v>46114</v>
      </c>
      <c r="G17" s="156">
        <f>研修概要!G33</f>
        <v>46115</v>
      </c>
      <c r="H17" s="156">
        <f>研修概要!H33</f>
        <v>46157</v>
      </c>
      <c r="I17" s="156">
        <f>研修概要!I33</f>
        <v>46304</v>
      </c>
      <c r="J17" s="156">
        <f>研修概要!J33</f>
        <v>46437</v>
      </c>
      <c r="K17" s="124" t="str">
        <f t="shared" ref="K17:O17" si="4">MONTH(F17)&amp;"/"&amp;DAY(F17)&amp;TEXT(F17,"(aaa)")</f>
        <v>4/2(木)</v>
      </c>
      <c r="L17" s="124" t="str">
        <f t="shared" si="2"/>
        <v>4/3(金)</v>
      </c>
      <c r="M17" s="124" t="str">
        <f t="shared" si="4"/>
        <v>5/15(金)</v>
      </c>
      <c r="N17" s="124" t="str">
        <f t="shared" si="4"/>
        <v>10/9(金)</v>
      </c>
      <c r="O17" s="124" t="str">
        <f t="shared" si="4"/>
        <v>2/19(金)</v>
      </c>
      <c r="R17" s="86" t="s">
        <v>78</v>
      </c>
    </row>
    <row r="18" spans="1:18" ht="18.75" customHeight="1" x14ac:dyDescent="0.15">
      <c r="K18" s="117"/>
      <c r="L18" s="117"/>
      <c r="M18" s="155"/>
      <c r="N18" s="155"/>
      <c r="O18" s="155"/>
      <c r="R18" s="86" t="s">
        <v>79</v>
      </c>
    </row>
    <row r="19" spans="1:18" ht="18.75" customHeight="1" x14ac:dyDescent="0.15">
      <c r="K19" s="117"/>
      <c r="L19" s="117"/>
      <c r="M19" s="117"/>
      <c r="N19" s="117"/>
      <c r="O19" s="117"/>
      <c r="R19" s="86" t="s">
        <v>80</v>
      </c>
    </row>
    <row r="20" spans="1:18" ht="18.75" customHeight="1" x14ac:dyDescent="0.15">
      <c r="K20" s="117"/>
      <c r="L20" s="117"/>
      <c r="M20" s="117"/>
      <c r="N20" s="117"/>
      <c r="O20" s="117"/>
      <c r="R20" s="86" t="s">
        <v>81</v>
      </c>
    </row>
    <row r="21" spans="1:18" ht="18.75" customHeight="1" x14ac:dyDescent="0.15">
      <c r="K21" s="117"/>
      <c r="L21" s="117"/>
      <c r="M21" s="117"/>
      <c r="N21" s="117"/>
      <c r="O21" s="117"/>
      <c r="R21" s="86" t="s">
        <v>82</v>
      </c>
    </row>
    <row r="22" spans="1:18" ht="18.75" customHeight="1" x14ac:dyDescent="0.15">
      <c r="K22" s="117"/>
      <c r="L22" s="117"/>
      <c r="M22" s="117"/>
      <c r="N22" s="117"/>
      <c r="O22" s="117"/>
      <c r="R22" s="86" t="s">
        <v>83</v>
      </c>
    </row>
    <row r="23" spans="1:18" ht="18.75" customHeight="1" x14ac:dyDescent="0.15">
      <c r="K23" s="92"/>
      <c r="L23" s="92"/>
      <c r="M23" s="92"/>
      <c r="N23" s="92"/>
      <c r="O23" s="92"/>
      <c r="R23" s="86" t="s">
        <v>84</v>
      </c>
    </row>
    <row r="24" spans="1:18" ht="18.75" customHeight="1" x14ac:dyDescent="0.15">
      <c r="K24" s="92"/>
      <c r="L24" s="92"/>
      <c r="M24" s="92"/>
      <c r="N24" s="92"/>
      <c r="O24" s="92"/>
      <c r="R24" s="86" t="s">
        <v>85</v>
      </c>
    </row>
    <row r="25" spans="1:18" ht="18.75" customHeight="1" x14ac:dyDescent="0.15">
      <c r="K25" s="92"/>
      <c r="L25" s="92"/>
      <c r="M25" s="92"/>
      <c r="N25" s="92"/>
      <c r="O25" s="92"/>
      <c r="R25" s="86" t="s">
        <v>86</v>
      </c>
    </row>
    <row r="26" spans="1:18" ht="18.75" customHeight="1" x14ac:dyDescent="0.15">
      <c r="K26" s="92"/>
      <c r="L26" s="92"/>
      <c r="M26" s="92"/>
      <c r="N26" s="92"/>
      <c r="O26" s="92"/>
      <c r="R26" s="86" t="s">
        <v>87</v>
      </c>
    </row>
    <row r="27" spans="1:18" ht="18.75" customHeight="1" x14ac:dyDescent="0.15">
      <c r="K27" s="92"/>
      <c r="L27" s="92"/>
      <c r="M27" s="92"/>
      <c r="N27" s="92"/>
      <c r="O27" s="92"/>
      <c r="R27" s="86" t="s">
        <v>88</v>
      </c>
    </row>
    <row r="28" spans="1:18" ht="18.75" customHeight="1" x14ac:dyDescent="0.15">
      <c r="K28" s="92"/>
      <c r="L28" s="92"/>
      <c r="M28" s="92"/>
      <c r="N28" s="92"/>
      <c r="O28" s="92"/>
      <c r="R28" s="86" t="s">
        <v>89</v>
      </c>
    </row>
    <row r="29" spans="1:18" ht="18.75" customHeight="1" x14ac:dyDescent="0.15">
      <c r="K29" s="92"/>
      <c r="L29" s="92"/>
      <c r="M29" s="92"/>
      <c r="N29" s="92"/>
      <c r="O29" s="92"/>
      <c r="R29" s="86" t="s">
        <v>90</v>
      </c>
    </row>
    <row r="30" spans="1:18" ht="18.75" customHeight="1" x14ac:dyDescent="0.15">
      <c r="K30" s="92"/>
      <c r="L30" s="92"/>
      <c r="M30" s="92"/>
      <c r="N30" s="92"/>
      <c r="O30" s="92"/>
      <c r="R30" s="86" t="s">
        <v>91</v>
      </c>
    </row>
    <row r="31" spans="1:18" ht="18.75" customHeight="1" x14ac:dyDescent="0.15">
      <c r="K31" s="92"/>
      <c r="L31" s="92"/>
      <c r="M31" s="92"/>
      <c r="N31" s="92"/>
      <c r="O31" s="92"/>
      <c r="R31" s="86" t="s">
        <v>92</v>
      </c>
    </row>
    <row r="32" spans="1:18" ht="18.75" customHeight="1" x14ac:dyDescent="0.15">
      <c r="K32" s="92"/>
      <c r="L32" s="92"/>
      <c r="M32" s="92"/>
      <c r="N32" s="92"/>
      <c r="O32" s="92"/>
      <c r="R32" s="86" t="s">
        <v>93</v>
      </c>
    </row>
    <row r="33" spans="11:18" ht="18.75" customHeight="1" x14ac:dyDescent="0.15">
      <c r="K33" s="92"/>
      <c r="L33" s="92"/>
      <c r="M33" s="92"/>
      <c r="N33" s="92"/>
      <c r="O33" s="92"/>
      <c r="R33" s="86" t="s">
        <v>94</v>
      </c>
    </row>
    <row r="34" spans="11:18" ht="18.75" customHeight="1" x14ac:dyDescent="0.15">
      <c r="K34" s="92"/>
      <c r="L34" s="92"/>
      <c r="M34" s="92"/>
      <c r="N34" s="92"/>
      <c r="O34" s="92"/>
      <c r="R34" s="86" t="s">
        <v>95</v>
      </c>
    </row>
    <row r="35" spans="11:18" ht="18.75" customHeight="1" x14ac:dyDescent="0.15">
      <c r="K35" s="92"/>
      <c r="L35" s="92"/>
      <c r="M35" s="92"/>
      <c r="N35" s="92"/>
      <c r="O35" s="92"/>
      <c r="R35" s="86" t="s">
        <v>96</v>
      </c>
    </row>
    <row r="36" spans="11:18" ht="18.75" customHeight="1" x14ac:dyDescent="0.15">
      <c r="K36" s="92"/>
      <c r="L36" s="92"/>
      <c r="M36" s="92"/>
      <c r="N36" s="92"/>
      <c r="O36" s="92"/>
      <c r="R36" s="86" t="s">
        <v>97</v>
      </c>
    </row>
    <row r="37" spans="11:18" ht="18.75" customHeight="1" x14ac:dyDescent="0.15">
      <c r="K37" s="92"/>
      <c r="L37" s="92"/>
      <c r="M37" s="92"/>
      <c r="N37" s="92"/>
      <c r="O37" s="92"/>
      <c r="R37" s="86" t="s">
        <v>98</v>
      </c>
    </row>
    <row r="38" spans="11:18" ht="18.75" customHeight="1" x14ac:dyDescent="0.15">
      <c r="K38" s="92"/>
      <c r="L38" s="92"/>
      <c r="M38" s="92"/>
      <c r="N38" s="92"/>
      <c r="O38" s="92"/>
      <c r="R38" s="86" t="s">
        <v>99</v>
      </c>
    </row>
    <row r="39" spans="11:18" ht="18.75" customHeight="1" x14ac:dyDescent="0.15">
      <c r="K39" s="92"/>
      <c r="L39" s="92"/>
      <c r="M39" s="92"/>
      <c r="N39" s="92"/>
      <c r="O39" s="92"/>
    </row>
    <row r="40" spans="11:18" ht="18.75" customHeight="1" x14ac:dyDescent="0.15">
      <c r="K40" s="92"/>
      <c r="L40" s="92"/>
      <c r="M40" s="92"/>
      <c r="N40" s="92"/>
      <c r="O40" s="92"/>
    </row>
    <row r="41" spans="11:18" ht="18.75" customHeight="1" x14ac:dyDescent="0.15">
      <c r="K41" s="92"/>
      <c r="L41" s="92"/>
      <c r="M41" s="92"/>
      <c r="N41" s="92"/>
      <c r="O41" s="92"/>
    </row>
    <row r="42" spans="11:18" ht="18.75" customHeight="1" x14ac:dyDescent="0.15">
      <c r="K42" s="92"/>
      <c r="L42" s="92"/>
      <c r="M42" s="92"/>
      <c r="N42" s="92"/>
      <c r="O42" s="92"/>
    </row>
    <row r="43" spans="11:18" ht="18.75" customHeight="1" x14ac:dyDescent="0.15">
      <c r="K43" s="92"/>
      <c r="L43" s="92"/>
      <c r="M43" s="92"/>
      <c r="N43" s="92"/>
      <c r="O43" s="92"/>
    </row>
    <row r="44" spans="11:18" ht="18.75" customHeight="1" x14ac:dyDescent="0.15">
      <c r="K44" s="92"/>
      <c r="L44" s="92"/>
      <c r="M44" s="92"/>
      <c r="N44" s="92"/>
      <c r="O44" s="92"/>
    </row>
    <row r="45" spans="11:18" ht="18.75" customHeight="1" x14ac:dyDescent="0.15">
      <c r="K45" s="92"/>
      <c r="L45" s="92"/>
      <c r="M45" s="92"/>
      <c r="N45" s="92"/>
      <c r="O45" s="92"/>
    </row>
    <row r="46" spans="11:18" ht="18.75" customHeight="1" x14ac:dyDescent="0.15">
      <c r="K46" s="92"/>
      <c r="L46" s="92"/>
      <c r="M46" s="92"/>
      <c r="N46" s="92"/>
      <c r="O46" s="92"/>
    </row>
    <row r="47" spans="11:18" ht="18.75" customHeight="1" x14ac:dyDescent="0.15">
      <c r="K47" s="92"/>
      <c r="L47" s="92"/>
      <c r="M47" s="92"/>
      <c r="N47" s="92"/>
      <c r="O47" s="92"/>
    </row>
    <row r="48" spans="11:18" ht="18.75" customHeight="1" x14ac:dyDescent="0.15">
      <c r="K48" s="92"/>
      <c r="L48" s="92"/>
      <c r="M48" s="92"/>
      <c r="N48" s="92"/>
      <c r="O48" s="92"/>
    </row>
    <row r="49" spans="11:15" ht="18.75" customHeight="1" x14ac:dyDescent="0.15">
      <c r="K49" s="92"/>
      <c r="L49" s="92"/>
      <c r="M49" s="92"/>
      <c r="N49" s="92"/>
      <c r="O49" s="92"/>
    </row>
    <row r="50" spans="11:15" ht="18.75" customHeight="1" x14ac:dyDescent="0.15">
      <c r="K50" s="92"/>
      <c r="L50" s="92"/>
      <c r="M50" s="92"/>
      <c r="N50" s="92"/>
      <c r="O50" s="92"/>
    </row>
    <row r="51" spans="11:15" ht="18.75" customHeight="1" x14ac:dyDescent="0.15">
      <c r="K51" s="92"/>
      <c r="L51" s="92"/>
      <c r="M51" s="92"/>
      <c r="N51" s="92"/>
      <c r="O51" s="92"/>
    </row>
    <row r="52" spans="11:15" ht="18.75" customHeight="1" x14ac:dyDescent="0.15">
      <c r="K52" s="92"/>
      <c r="L52" s="92"/>
      <c r="M52" s="92"/>
      <c r="N52" s="92"/>
      <c r="O52" s="92"/>
    </row>
    <row r="53" spans="11:15" ht="18.75" customHeight="1" x14ac:dyDescent="0.15">
      <c r="K53" s="92"/>
      <c r="L53" s="92"/>
      <c r="M53" s="92"/>
      <c r="N53" s="92"/>
      <c r="O53" s="92"/>
    </row>
    <row r="54" spans="11:15" ht="18.75" customHeight="1" x14ac:dyDescent="0.15">
      <c r="K54" s="92"/>
      <c r="L54" s="92"/>
      <c r="M54" s="92"/>
      <c r="N54" s="92"/>
      <c r="O54" s="92"/>
    </row>
    <row r="55" spans="11:15" ht="18.75" customHeight="1" x14ac:dyDescent="0.15">
      <c r="K55" s="92"/>
      <c r="L55" s="92"/>
      <c r="M55" s="92"/>
      <c r="N55" s="92"/>
      <c r="O55" s="92"/>
    </row>
    <row r="56" spans="11:15" ht="18.75" customHeight="1" x14ac:dyDescent="0.15">
      <c r="K56" s="92"/>
      <c r="L56" s="92"/>
      <c r="M56" s="92"/>
      <c r="N56" s="92"/>
      <c r="O56" s="92"/>
    </row>
    <row r="57" spans="11:15" ht="18.75" customHeight="1" x14ac:dyDescent="0.15">
      <c r="K57" s="92"/>
      <c r="L57" s="92"/>
      <c r="M57" s="92"/>
      <c r="N57" s="92"/>
      <c r="O57" s="92"/>
    </row>
    <row r="58" spans="11:15" ht="18.75" customHeight="1" x14ac:dyDescent="0.15">
      <c r="K58" s="92"/>
      <c r="L58" s="92"/>
      <c r="M58" s="92"/>
      <c r="N58" s="92"/>
      <c r="O58" s="92"/>
    </row>
    <row r="59" spans="11:15" ht="18.75" customHeight="1" x14ac:dyDescent="0.15">
      <c r="K59" s="92"/>
      <c r="L59" s="92"/>
      <c r="M59" s="92"/>
      <c r="N59" s="92"/>
      <c r="O59" s="92"/>
    </row>
    <row r="60" spans="11:15" ht="18.75" customHeight="1" x14ac:dyDescent="0.15">
      <c r="K60" s="92"/>
      <c r="L60" s="92"/>
      <c r="M60" s="92"/>
      <c r="N60" s="92"/>
      <c r="O60" s="92"/>
    </row>
    <row r="61" spans="11:15" ht="18.75" customHeight="1" x14ac:dyDescent="0.15">
      <c r="K61" s="92"/>
      <c r="L61" s="92"/>
      <c r="M61" s="92"/>
      <c r="N61" s="92"/>
      <c r="O61" s="92"/>
    </row>
    <row r="62" spans="11:15" ht="18.75" customHeight="1" x14ac:dyDescent="0.15">
      <c r="K62" s="92"/>
      <c r="L62" s="92"/>
      <c r="M62" s="92"/>
      <c r="N62" s="92"/>
      <c r="O62" s="92"/>
    </row>
    <row r="63" spans="11:15" ht="18.75" customHeight="1" x14ac:dyDescent="0.15">
      <c r="K63" s="92"/>
      <c r="L63" s="92"/>
      <c r="M63" s="92"/>
      <c r="N63" s="92"/>
      <c r="O63" s="92"/>
    </row>
    <row r="64" spans="11:15" ht="18.75" customHeight="1" x14ac:dyDescent="0.15">
      <c r="K64" s="92"/>
      <c r="L64" s="92"/>
      <c r="M64" s="92"/>
      <c r="N64" s="92"/>
      <c r="O64" s="92"/>
    </row>
    <row r="65" spans="11:15" ht="18.75" customHeight="1" x14ac:dyDescent="0.15">
      <c r="K65" s="92"/>
      <c r="L65" s="92"/>
      <c r="M65" s="92"/>
      <c r="N65" s="92"/>
      <c r="O65" s="92"/>
    </row>
    <row r="66" spans="11:15" ht="18.75" customHeight="1" x14ac:dyDescent="0.15">
      <c r="K66" s="92"/>
      <c r="L66" s="92"/>
      <c r="M66" s="92"/>
      <c r="N66" s="92"/>
      <c r="O66" s="92"/>
    </row>
    <row r="67" spans="11:15" ht="18.75" customHeight="1" x14ac:dyDescent="0.15">
      <c r="K67" s="92"/>
      <c r="L67" s="92"/>
      <c r="M67" s="92"/>
      <c r="N67" s="92"/>
      <c r="O67" s="92"/>
    </row>
    <row r="68" spans="11:15" ht="18.75" customHeight="1" x14ac:dyDescent="0.15">
      <c r="K68" s="92"/>
      <c r="L68" s="92"/>
      <c r="M68" s="92"/>
      <c r="N68" s="92"/>
      <c r="O68" s="92"/>
    </row>
    <row r="69" spans="11:15" ht="18.75" customHeight="1" x14ac:dyDescent="0.15">
      <c r="K69" s="92"/>
      <c r="L69" s="92"/>
      <c r="M69" s="92"/>
      <c r="N69" s="92"/>
      <c r="O69" s="92"/>
    </row>
    <row r="70" spans="11:15" ht="18.75" customHeight="1" x14ac:dyDescent="0.15">
      <c r="K70" s="92"/>
      <c r="L70" s="92"/>
      <c r="M70" s="92"/>
      <c r="N70" s="92"/>
      <c r="O70" s="92"/>
    </row>
    <row r="71" spans="11:15" ht="18.75" customHeight="1" x14ac:dyDescent="0.15">
      <c r="K71" s="92"/>
      <c r="L71" s="92"/>
      <c r="M71" s="92"/>
      <c r="N71" s="92"/>
      <c r="O71" s="92"/>
    </row>
    <row r="72" spans="11:15" ht="18.75" customHeight="1" x14ac:dyDescent="0.15">
      <c r="K72" s="92"/>
      <c r="L72" s="92"/>
      <c r="M72" s="92"/>
      <c r="N72" s="92"/>
      <c r="O72" s="92"/>
    </row>
    <row r="73" spans="11:15" ht="18.75" customHeight="1" x14ac:dyDescent="0.15">
      <c r="K73" s="92"/>
      <c r="L73" s="92"/>
      <c r="M73" s="92"/>
      <c r="N73" s="92"/>
      <c r="O73" s="92"/>
    </row>
    <row r="74" spans="11:15" ht="18.75" customHeight="1" x14ac:dyDescent="0.15">
      <c r="K74" s="92"/>
      <c r="L74" s="92"/>
      <c r="M74" s="92"/>
      <c r="N74" s="92"/>
      <c r="O74" s="92"/>
    </row>
    <row r="75" spans="11:15" ht="18.75" customHeight="1" x14ac:dyDescent="0.15">
      <c r="K75" s="92"/>
      <c r="L75" s="92"/>
      <c r="M75" s="92"/>
      <c r="N75" s="92"/>
      <c r="O75" s="92"/>
    </row>
    <row r="76" spans="11:15" ht="18.75" customHeight="1" x14ac:dyDescent="0.15">
      <c r="K76" s="92"/>
      <c r="L76" s="92"/>
      <c r="M76" s="92"/>
      <c r="N76" s="92"/>
      <c r="O76" s="92"/>
    </row>
    <row r="77" spans="11:15" ht="18.75" customHeight="1" x14ac:dyDescent="0.15">
      <c r="K77" s="92"/>
      <c r="L77" s="92"/>
      <c r="M77" s="92"/>
      <c r="N77" s="92"/>
      <c r="O77" s="92"/>
    </row>
    <row r="78" spans="11:15" ht="18.75" customHeight="1" x14ac:dyDescent="0.15">
      <c r="K78" s="92"/>
      <c r="L78" s="92"/>
      <c r="M78" s="92"/>
      <c r="N78" s="92"/>
      <c r="O78" s="92"/>
    </row>
    <row r="79" spans="11:15" ht="18.75" customHeight="1" x14ac:dyDescent="0.15">
      <c r="K79" s="92"/>
      <c r="L79" s="92"/>
      <c r="M79" s="92"/>
      <c r="N79" s="92"/>
      <c r="O79" s="92"/>
    </row>
    <row r="80" spans="11:15" ht="18.75" customHeight="1" x14ac:dyDescent="0.15">
      <c r="K80" s="92"/>
      <c r="L80" s="92"/>
      <c r="M80" s="92"/>
      <c r="N80" s="92"/>
      <c r="O80" s="92"/>
    </row>
    <row r="81" spans="11:15" ht="18.75" customHeight="1" x14ac:dyDescent="0.15">
      <c r="K81" s="92"/>
      <c r="L81" s="92"/>
      <c r="M81" s="92"/>
      <c r="N81" s="92"/>
      <c r="O81" s="92"/>
    </row>
    <row r="82" spans="11:15" ht="18.75" customHeight="1" x14ac:dyDescent="0.15">
      <c r="K82" s="92"/>
      <c r="L82" s="92"/>
      <c r="M82" s="92"/>
      <c r="N82" s="92"/>
      <c r="O82" s="92"/>
    </row>
  </sheetData>
  <phoneticPr fontId="1"/>
  <dataValidations count="1">
    <dataValidation type="list" allowBlank="1" showInputMessage="1" showErrorMessage="1" sqref="D4:D17" xr:uid="{E7455287-79E7-4B69-A092-851CBAEBE119}">
      <formula1>"空きあり,要相談,満席"</formula1>
    </dataValidation>
  </dataValidation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46"/>
  <sheetViews>
    <sheetView tabSelected="1" view="pageBreakPreview" zoomScale="85" zoomScaleNormal="85" zoomScaleSheetLayoutView="85" workbookViewId="0">
      <selection activeCell="H37" sqref="H37"/>
    </sheetView>
  </sheetViews>
  <sheetFormatPr defaultColWidth="9" defaultRowHeight="13.5" x14ac:dyDescent="0.15"/>
  <cols>
    <col min="1" max="1" width="0.375" customWidth="1"/>
    <col min="2" max="2" width="4.5" style="3" customWidth="1"/>
    <col min="3" max="3" width="4.5" customWidth="1"/>
    <col min="4" max="4" width="20.5" customWidth="1"/>
    <col min="5" max="10" width="18.25" customWidth="1"/>
    <col min="11" max="11" width="4" customWidth="1"/>
    <col min="12" max="12" width="18.25" hidden="1" customWidth="1"/>
    <col min="13" max="13" width="8.25" hidden="1" customWidth="1"/>
    <col min="14" max="16" width="9" customWidth="1"/>
  </cols>
  <sheetData>
    <row r="1" spans="2:14" s="1" customFormat="1" ht="29.45" customHeight="1" x14ac:dyDescent="0.15">
      <c r="B1" s="157" t="s">
        <v>135</v>
      </c>
      <c r="D1" s="36"/>
      <c r="E1" s="36"/>
      <c r="F1" s="36"/>
      <c r="G1" s="36"/>
      <c r="H1" s="36"/>
      <c r="I1" s="36"/>
      <c r="J1" s="36"/>
      <c r="K1" s="36"/>
      <c r="L1" s="36"/>
    </row>
    <row r="2" spans="2:14" s="1" customFormat="1" ht="29.45" customHeight="1" x14ac:dyDescent="0.15">
      <c r="B2" s="37"/>
      <c r="C2" s="219" t="s">
        <v>34</v>
      </c>
      <c r="D2" s="219"/>
      <c r="E2" s="219"/>
      <c r="F2" s="219"/>
      <c r="G2" s="219"/>
      <c r="H2" s="177" t="s">
        <v>131</v>
      </c>
      <c r="I2" s="38"/>
      <c r="J2" s="36"/>
      <c r="K2" s="36"/>
      <c r="L2" s="36"/>
    </row>
    <row r="3" spans="2:14" s="1" customFormat="1" ht="30" customHeight="1" thickBot="1" x14ac:dyDescent="0.55000000000000004">
      <c r="B3" s="29"/>
      <c r="C3" s="37" t="s">
        <v>30</v>
      </c>
      <c r="D3" s="36"/>
      <c r="E3" s="36"/>
      <c r="F3" s="36"/>
      <c r="G3" s="36"/>
      <c r="H3" s="36"/>
      <c r="I3" s="36"/>
      <c r="J3" s="39"/>
      <c r="K3" s="39"/>
      <c r="L3" s="29"/>
      <c r="M3" s="6"/>
    </row>
    <row r="4" spans="2:14" s="1" customFormat="1" ht="24.6" customHeight="1" thickBot="1" x14ac:dyDescent="0.55000000000000004">
      <c r="B4" s="29"/>
      <c r="C4" s="40"/>
      <c r="D4" s="222" t="s">
        <v>5</v>
      </c>
      <c r="E4" s="225" t="s">
        <v>31</v>
      </c>
      <c r="F4" s="226"/>
      <c r="G4" s="226"/>
      <c r="H4" s="227"/>
      <c r="I4" s="217" t="s">
        <v>32</v>
      </c>
      <c r="J4" s="218"/>
      <c r="K4" s="36"/>
      <c r="L4" s="39"/>
      <c r="M4" s="29"/>
      <c r="N4" s="6"/>
    </row>
    <row r="5" spans="2:14" s="1" customFormat="1" ht="20.45" customHeight="1" thickBot="1" x14ac:dyDescent="0.2">
      <c r="B5" s="29"/>
      <c r="C5" s="36"/>
      <c r="D5" s="223"/>
      <c r="E5" s="189" t="s">
        <v>134</v>
      </c>
      <c r="F5" s="16" t="s">
        <v>6</v>
      </c>
      <c r="G5" s="17" t="s">
        <v>1</v>
      </c>
      <c r="H5" s="18" t="s">
        <v>28</v>
      </c>
      <c r="I5" s="19" t="s">
        <v>15</v>
      </c>
      <c r="J5" s="179" t="s">
        <v>29</v>
      </c>
      <c r="K5" s="36"/>
      <c r="L5" s="36"/>
      <c r="M5" s="36"/>
    </row>
    <row r="6" spans="2:14" s="1" customFormat="1" ht="20.45" customHeight="1" thickBot="1" x14ac:dyDescent="0.2">
      <c r="B6" s="29"/>
      <c r="C6" s="36"/>
      <c r="D6" s="223"/>
      <c r="E6" s="189" t="s">
        <v>133</v>
      </c>
      <c r="F6" s="220">
        <v>46113</v>
      </c>
      <c r="G6" s="221"/>
      <c r="H6" s="158">
        <v>46143</v>
      </c>
      <c r="I6" s="159">
        <v>46296</v>
      </c>
      <c r="J6" s="184">
        <v>46419</v>
      </c>
      <c r="K6" s="36"/>
      <c r="L6" s="36"/>
      <c r="M6" s="36"/>
    </row>
    <row r="7" spans="2:14" s="1" customFormat="1" ht="20.45" customHeight="1" thickBot="1" x14ac:dyDescent="0.2">
      <c r="B7" s="29"/>
      <c r="C7" s="36"/>
      <c r="D7" s="224"/>
      <c r="E7" s="190" t="s">
        <v>132</v>
      </c>
      <c r="F7" s="185" t="s">
        <v>7</v>
      </c>
      <c r="G7" s="186" t="s">
        <v>7</v>
      </c>
      <c r="H7" s="187" t="s">
        <v>8</v>
      </c>
      <c r="I7" s="188" t="s">
        <v>8</v>
      </c>
      <c r="J7" s="187" t="s">
        <v>8</v>
      </c>
      <c r="K7" s="36"/>
      <c r="L7" s="36"/>
      <c r="M7" s="36"/>
    </row>
    <row r="8" spans="2:14" s="1" customFormat="1" ht="20.100000000000001" customHeight="1" x14ac:dyDescent="0.15">
      <c r="B8" s="29"/>
      <c r="C8" s="36"/>
      <c r="D8" s="36"/>
      <c r="E8" s="41" t="s">
        <v>9</v>
      </c>
      <c r="F8" s="36"/>
      <c r="G8" s="36"/>
      <c r="H8" s="36"/>
      <c r="I8" s="36"/>
      <c r="J8" s="36"/>
      <c r="K8" s="36"/>
      <c r="L8" s="36"/>
    </row>
    <row r="9" spans="2:14" s="1" customFormat="1" ht="29.1" customHeight="1" thickBot="1" x14ac:dyDescent="0.2">
      <c r="B9" s="29"/>
      <c r="C9" s="37" t="s">
        <v>26</v>
      </c>
      <c r="D9" s="36"/>
      <c r="E9" s="36"/>
      <c r="F9" s="36"/>
      <c r="G9" s="36"/>
      <c r="I9" s="36"/>
      <c r="J9" s="36"/>
      <c r="K9" s="36"/>
      <c r="L9" s="36"/>
    </row>
    <row r="10" spans="2:14" s="1" customFormat="1" ht="24.95" hidden="1" customHeight="1" thickBot="1" x14ac:dyDescent="0.2">
      <c r="B10" s="29"/>
      <c r="C10" s="37"/>
      <c r="D10" s="36"/>
      <c r="E10" s="36"/>
      <c r="F10" s="36"/>
      <c r="G10" s="36"/>
      <c r="H10" s="36"/>
      <c r="I10" s="36"/>
      <c r="J10" s="36"/>
      <c r="K10" s="36"/>
      <c r="L10" s="36"/>
    </row>
    <row r="11" spans="2:14" s="1" customFormat="1" ht="20.45" customHeight="1" thickBot="1" x14ac:dyDescent="0.2">
      <c r="B11" s="29"/>
      <c r="C11" s="36"/>
      <c r="D11" s="115" t="s">
        <v>111</v>
      </c>
      <c r="E11" s="181" t="s">
        <v>25</v>
      </c>
      <c r="F11" s="36"/>
      <c r="G11" s="161" t="s">
        <v>112</v>
      </c>
      <c r="H11" s="181" t="s">
        <v>25</v>
      </c>
      <c r="I11" s="36"/>
      <c r="J11" s="36"/>
      <c r="K11" s="36"/>
      <c r="L11" s="36"/>
    </row>
    <row r="12" spans="2:14" s="1" customFormat="1" ht="20.45" customHeight="1" x14ac:dyDescent="0.25">
      <c r="B12" s="29"/>
      <c r="C12" s="36"/>
      <c r="D12" s="48" t="s">
        <v>118</v>
      </c>
      <c r="E12" s="182">
        <v>70000</v>
      </c>
      <c r="F12" s="49"/>
      <c r="G12" s="48" t="s">
        <v>118</v>
      </c>
      <c r="H12" s="182">
        <v>60000</v>
      </c>
      <c r="I12" s="36"/>
      <c r="J12" s="36"/>
      <c r="K12" s="36"/>
      <c r="L12" s="36"/>
    </row>
    <row r="13" spans="2:14" s="1" customFormat="1" ht="20.45" customHeight="1" thickBot="1" x14ac:dyDescent="0.2">
      <c r="B13" s="29"/>
      <c r="C13" s="36"/>
      <c r="D13" s="50" t="s">
        <v>119</v>
      </c>
      <c r="E13" s="183">
        <v>100000</v>
      </c>
      <c r="F13" s="51"/>
      <c r="G13" s="50" t="s">
        <v>119</v>
      </c>
      <c r="H13" s="183">
        <v>80000</v>
      </c>
      <c r="I13" s="36"/>
      <c r="J13" s="36"/>
      <c r="K13" s="36"/>
      <c r="L13" s="36"/>
    </row>
    <row r="14" spans="2:14" s="1" customFormat="1" ht="12.95" customHeight="1" x14ac:dyDescent="0.15">
      <c r="B14" s="29"/>
      <c r="C14" s="36"/>
      <c r="D14" s="160" t="s">
        <v>136</v>
      </c>
      <c r="F14" s="36"/>
      <c r="G14" s="36"/>
      <c r="H14" s="36"/>
      <c r="I14" s="36"/>
      <c r="J14" s="36"/>
      <c r="K14" s="36"/>
      <c r="L14" s="36"/>
    </row>
    <row r="15" spans="2:14" s="1" customFormat="1" ht="12.95" customHeight="1" x14ac:dyDescent="0.15">
      <c r="B15" s="29"/>
      <c r="C15" s="36"/>
      <c r="D15" s="52" t="s">
        <v>122</v>
      </c>
      <c r="E15" s="36"/>
      <c r="F15" s="36"/>
      <c r="G15" s="36"/>
      <c r="H15" s="116"/>
      <c r="I15" s="36"/>
      <c r="J15" s="36"/>
      <c r="K15" s="36"/>
      <c r="L15" s="36"/>
    </row>
    <row r="16" spans="2:14" s="1" customFormat="1" ht="12.95" customHeight="1" x14ac:dyDescent="0.15">
      <c r="B16" s="29"/>
      <c r="C16" s="36"/>
      <c r="D16" s="162" t="s">
        <v>137</v>
      </c>
      <c r="E16" s="36"/>
      <c r="F16" s="36"/>
      <c r="G16" s="36"/>
      <c r="H16" s="116"/>
      <c r="I16" s="36"/>
      <c r="J16" s="36"/>
      <c r="K16" s="36"/>
      <c r="L16" s="36"/>
    </row>
    <row r="17" spans="1:13" s="1" customFormat="1" ht="30" customHeight="1" x14ac:dyDescent="0.3">
      <c r="B17" s="29"/>
      <c r="C17" s="37" t="s">
        <v>33</v>
      </c>
      <c r="D17" s="36"/>
      <c r="E17" s="36"/>
      <c r="F17" s="53"/>
      <c r="G17" s="36"/>
      <c r="H17" s="53"/>
      <c r="I17" s="53"/>
      <c r="J17" s="53"/>
      <c r="K17" s="53"/>
      <c r="L17" s="53"/>
      <c r="M17" s="5"/>
    </row>
    <row r="18" spans="1:13" s="1" customFormat="1" ht="24.95" customHeight="1" thickBot="1" x14ac:dyDescent="0.35">
      <c r="B18" s="29"/>
      <c r="C18" s="42"/>
      <c r="D18" s="204" t="s">
        <v>47</v>
      </c>
      <c r="E18" s="205"/>
      <c r="F18" s="206"/>
      <c r="G18" s="207"/>
      <c r="H18" s="206"/>
      <c r="I18" s="206"/>
      <c r="J18" s="206"/>
      <c r="K18" s="53"/>
      <c r="L18" s="53"/>
      <c r="M18" s="5"/>
    </row>
    <row r="19" spans="1:13" s="1" customFormat="1" ht="21.95" customHeight="1" thickBot="1" x14ac:dyDescent="0.35">
      <c r="A19" s="26"/>
      <c r="B19" s="96"/>
      <c r="C19" s="96"/>
      <c r="D19" s="211" t="s">
        <v>21</v>
      </c>
      <c r="E19" s="20" t="s">
        <v>14</v>
      </c>
      <c r="F19" s="21" t="s">
        <v>0</v>
      </c>
      <c r="G19" s="22" t="s">
        <v>1</v>
      </c>
      <c r="H19" s="23" t="s">
        <v>2</v>
      </c>
      <c r="I19" s="24" t="s">
        <v>15</v>
      </c>
      <c r="J19" s="25" t="s">
        <v>16</v>
      </c>
      <c r="K19" s="53"/>
      <c r="L19" s="2"/>
      <c r="M19" s="2"/>
    </row>
    <row r="20" spans="1:13" s="1" customFormat="1" ht="24" customHeight="1" thickTop="1" x14ac:dyDescent="0.3">
      <c r="A20" s="93" t="str">
        <f>C20&amp;M20</f>
        <v>東京A-1</v>
      </c>
      <c r="B20" s="94" t="s">
        <v>59</v>
      </c>
      <c r="C20" s="94" t="s">
        <v>52</v>
      </c>
      <c r="D20" s="231" t="s">
        <v>10</v>
      </c>
      <c r="E20" s="203" t="str">
        <f>IF($L20="空きあり",$M20,$M20&amp;"("&amp;L20&amp;")")</f>
        <v>A-1</v>
      </c>
      <c r="F20" s="163">
        <v>46114</v>
      </c>
      <c r="G20" s="164">
        <v>46115</v>
      </c>
      <c r="H20" s="165">
        <v>46153</v>
      </c>
      <c r="I20" s="168">
        <v>46300</v>
      </c>
      <c r="J20" s="165">
        <v>46426</v>
      </c>
      <c r="K20" s="53"/>
      <c r="L20" s="1" t="str">
        <f>日程表!D4</f>
        <v>空きあり</v>
      </c>
      <c r="M20" s="2" t="s">
        <v>108</v>
      </c>
    </row>
    <row r="21" spans="1:13" s="1" customFormat="1" ht="24" customHeight="1" x14ac:dyDescent="0.3">
      <c r="A21" s="93" t="str">
        <f t="shared" ref="A21:A33" si="0">C21&amp;M21</f>
        <v>東京A-2</v>
      </c>
      <c r="B21" s="95" t="s">
        <v>59</v>
      </c>
      <c r="C21" s="94" t="s">
        <v>52</v>
      </c>
      <c r="D21" s="232"/>
      <c r="E21" s="202" t="str">
        <f t="shared" ref="E21:E32" si="1">IF($L21="空きあり",$M21,$M21&amp;"("&amp;L21&amp;")")</f>
        <v>A-2</v>
      </c>
      <c r="F21" s="166">
        <v>46114</v>
      </c>
      <c r="G21" s="167">
        <v>46115</v>
      </c>
      <c r="H21" s="168">
        <v>46154</v>
      </c>
      <c r="I21" s="168">
        <v>46301</v>
      </c>
      <c r="J21" s="168">
        <v>46427</v>
      </c>
      <c r="K21" s="53"/>
      <c r="L21" s="1" t="str">
        <f>日程表!D5</f>
        <v>空きあり</v>
      </c>
      <c r="M21" s="2" t="s">
        <v>22</v>
      </c>
    </row>
    <row r="22" spans="1:13" s="1" customFormat="1" ht="24" customHeight="1" x14ac:dyDescent="0.3">
      <c r="A22" s="93" t="str">
        <f t="shared" si="0"/>
        <v>東京A-3</v>
      </c>
      <c r="B22" s="95" t="s">
        <v>59</v>
      </c>
      <c r="C22" s="94" t="s">
        <v>52</v>
      </c>
      <c r="D22" s="232"/>
      <c r="E22" s="202" t="str">
        <f t="shared" si="1"/>
        <v>A-3</v>
      </c>
      <c r="F22" s="166">
        <v>46114</v>
      </c>
      <c r="G22" s="167">
        <v>46115</v>
      </c>
      <c r="H22" s="168">
        <v>46155</v>
      </c>
      <c r="I22" s="168">
        <v>46302</v>
      </c>
      <c r="J22" s="168">
        <v>46428</v>
      </c>
      <c r="K22" s="53"/>
      <c r="L22" s="1" t="str">
        <f>日程表!D6</f>
        <v>空きあり</v>
      </c>
      <c r="M22" s="2" t="s">
        <v>23</v>
      </c>
    </row>
    <row r="23" spans="1:13" s="1" customFormat="1" ht="24" customHeight="1" x14ac:dyDescent="0.3">
      <c r="A23" s="93" t="str">
        <f t="shared" si="0"/>
        <v>東京B-1</v>
      </c>
      <c r="B23" s="95" t="s">
        <v>59</v>
      </c>
      <c r="C23" s="94" t="s">
        <v>52</v>
      </c>
      <c r="D23" s="232"/>
      <c r="E23" s="202" t="str">
        <f>IF($L23="空きあり",$M23,$M23&amp;"("&amp;L23&amp;")")</f>
        <v>B-1</v>
      </c>
      <c r="F23" s="166">
        <v>46118</v>
      </c>
      <c r="G23" s="167">
        <v>46119</v>
      </c>
      <c r="H23" s="168">
        <v>46160</v>
      </c>
      <c r="I23" s="168">
        <v>46308</v>
      </c>
      <c r="J23" s="168">
        <v>46433</v>
      </c>
      <c r="K23" s="53"/>
      <c r="L23" s="1" t="str">
        <f>日程表!D7</f>
        <v>空きあり</v>
      </c>
      <c r="M23" s="2" t="s">
        <v>138</v>
      </c>
    </row>
    <row r="24" spans="1:13" s="1" customFormat="1" ht="24" customHeight="1" thickBot="1" x14ac:dyDescent="0.35">
      <c r="A24" s="93" t="str">
        <f t="shared" si="0"/>
        <v>東京B-2</v>
      </c>
      <c r="B24" s="95" t="s">
        <v>59</v>
      </c>
      <c r="C24" s="94" t="s">
        <v>52</v>
      </c>
      <c r="D24" s="232"/>
      <c r="E24" s="202" t="str">
        <f t="shared" si="1"/>
        <v>B-2</v>
      </c>
      <c r="F24" s="166">
        <v>46118</v>
      </c>
      <c r="G24" s="167">
        <v>46119</v>
      </c>
      <c r="H24" s="168">
        <v>46161</v>
      </c>
      <c r="I24" s="168">
        <v>46309</v>
      </c>
      <c r="J24" s="168">
        <v>46434</v>
      </c>
      <c r="K24" s="53"/>
      <c r="L24" s="1" t="str">
        <f>日程表!D8</f>
        <v>空きあり</v>
      </c>
      <c r="M24" s="2" t="s">
        <v>24</v>
      </c>
    </row>
    <row r="25" spans="1:13" s="1" customFormat="1" ht="24" customHeight="1" thickBot="1" x14ac:dyDescent="0.35">
      <c r="A25" s="93" t="str">
        <f t="shared" si="0"/>
        <v>横浜A</v>
      </c>
      <c r="B25" s="95" t="s">
        <v>59</v>
      </c>
      <c r="C25" s="94" t="s">
        <v>110</v>
      </c>
      <c r="D25" s="208" t="s">
        <v>11</v>
      </c>
      <c r="E25" s="195" t="str">
        <f t="shared" ref="E25:E29" si="2">IF($L25="空きあり",$M25,$M25&amp;"("&amp;L25&amp;")")</f>
        <v>A</v>
      </c>
      <c r="F25" s="192">
        <v>46114</v>
      </c>
      <c r="G25" s="175">
        <v>46115</v>
      </c>
      <c r="H25" s="193">
        <v>46156</v>
      </c>
      <c r="I25" s="193">
        <v>46303</v>
      </c>
      <c r="J25" s="193">
        <v>46430</v>
      </c>
      <c r="K25" s="53"/>
      <c r="L25" s="1" t="str">
        <f>日程表!D9</f>
        <v>空きあり</v>
      </c>
      <c r="M25" s="2" t="s">
        <v>114</v>
      </c>
    </row>
    <row r="26" spans="1:13" s="1" customFormat="1" ht="24" customHeight="1" thickBot="1" x14ac:dyDescent="0.35">
      <c r="A26" s="93" t="str">
        <f t="shared" si="0"/>
        <v>名古屋B</v>
      </c>
      <c r="B26" s="95" t="s">
        <v>25</v>
      </c>
      <c r="C26" s="94" t="s">
        <v>4</v>
      </c>
      <c r="D26" s="210" t="s">
        <v>4</v>
      </c>
      <c r="E26" s="194" t="str">
        <f t="shared" si="2"/>
        <v>B</v>
      </c>
      <c r="F26" s="192">
        <v>46118</v>
      </c>
      <c r="G26" s="175">
        <v>46119</v>
      </c>
      <c r="H26" s="191">
        <v>46154</v>
      </c>
      <c r="I26" s="191">
        <v>46301</v>
      </c>
      <c r="J26" s="191">
        <v>46427</v>
      </c>
      <c r="K26" s="53"/>
      <c r="L26" s="1" t="str">
        <f>日程表!D10</f>
        <v>空きあり</v>
      </c>
      <c r="M26" s="2" t="s">
        <v>139</v>
      </c>
    </row>
    <row r="27" spans="1:13" s="4" customFormat="1" ht="24" customHeight="1" x14ac:dyDescent="0.3">
      <c r="A27" s="93" t="str">
        <f t="shared" si="0"/>
        <v>大阪A-1</v>
      </c>
      <c r="B27" s="95" t="s">
        <v>59</v>
      </c>
      <c r="C27" s="94" t="s">
        <v>53</v>
      </c>
      <c r="D27" s="231" t="s">
        <v>12</v>
      </c>
      <c r="E27" s="55" t="str">
        <f t="shared" si="2"/>
        <v>A-1</v>
      </c>
      <c r="F27" s="163">
        <v>46114</v>
      </c>
      <c r="G27" s="164">
        <v>46115</v>
      </c>
      <c r="H27" s="165">
        <v>46160</v>
      </c>
      <c r="I27" s="165">
        <v>46308</v>
      </c>
      <c r="J27" s="165">
        <v>46433</v>
      </c>
      <c r="K27" s="53"/>
      <c r="L27" s="1" t="str">
        <f>日程表!D11</f>
        <v>空きあり</v>
      </c>
      <c r="M27" s="2" t="s">
        <v>108</v>
      </c>
    </row>
    <row r="28" spans="1:13" s="4" customFormat="1" ht="24" customHeight="1" x14ac:dyDescent="0.3">
      <c r="A28" s="93" t="str">
        <f t="shared" si="0"/>
        <v>大阪A-2</v>
      </c>
      <c r="B28" s="95" t="s">
        <v>59</v>
      </c>
      <c r="C28" s="94" t="s">
        <v>53</v>
      </c>
      <c r="D28" s="232"/>
      <c r="E28" s="202" t="str">
        <f>IF($L28="空きあり",$M28,$M28&amp;"("&amp;L28&amp;")")</f>
        <v>A-2</v>
      </c>
      <c r="F28" s="166">
        <v>46114</v>
      </c>
      <c r="G28" s="167">
        <v>46115</v>
      </c>
      <c r="H28" s="168">
        <v>46161</v>
      </c>
      <c r="I28" s="168">
        <v>46309</v>
      </c>
      <c r="J28" s="168">
        <v>46434</v>
      </c>
      <c r="K28" s="53"/>
      <c r="L28" s="1" t="str">
        <f>日程表!D12</f>
        <v>空きあり</v>
      </c>
      <c r="M28" s="2" t="s">
        <v>22</v>
      </c>
    </row>
    <row r="29" spans="1:13" s="4" customFormat="1" ht="24" customHeight="1" thickBot="1" x14ac:dyDescent="0.35">
      <c r="A29" s="93" t="str">
        <f t="shared" si="0"/>
        <v>大阪B-1</v>
      </c>
      <c r="B29" s="95" t="s">
        <v>59</v>
      </c>
      <c r="C29" s="94" t="s">
        <v>53</v>
      </c>
      <c r="D29" s="233"/>
      <c r="E29" s="56" t="str">
        <f t="shared" si="2"/>
        <v>B-1</v>
      </c>
      <c r="F29" s="169">
        <v>46118</v>
      </c>
      <c r="G29" s="170">
        <v>46119</v>
      </c>
      <c r="H29" s="171">
        <v>46155</v>
      </c>
      <c r="I29" s="171">
        <v>46302</v>
      </c>
      <c r="J29" s="171">
        <v>46428</v>
      </c>
      <c r="K29" s="53"/>
      <c r="L29" s="1" t="str">
        <f>日程表!D13</f>
        <v>空きあり</v>
      </c>
      <c r="M29" s="2" t="s">
        <v>138</v>
      </c>
    </row>
    <row r="30" spans="1:13" s="2" customFormat="1" ht="24" customHeight="1" thickBot="1" x14ac:dyDescent="0.35">
      <c r="A30" s="93" t="str">
        <f t="shared" si="0"/>
        <v>広島A</v>
      </c>
      <c r="B30" s="95" t="s">
        <v>59</v>
      </c>
      <c r="C30" s="94" t="s">
        <v>54</v>
      </c>
      <c r="D30" s="209" t="s">
        <v>39</v>
      </c>
      <c r="E30" s="57" t="str">
        <f t="shared" si="1"/>
        <v>A</v>
      </c>
      <c r="F30" s="172">
        <v>46114</v>
      </c>
      <c r="G30" s="173">
        <v>46115</v>
      </c>
      <c r="H30" s="174">
        <v>46155</v>
      </c>
      <c r="I30" s="174">
        <v>46302</v>
      </c>
      <c r="J30" s="174">
        <v>46428</v>
      </c>
      <c r="K30" s="53"/>
      <c r="L30" s="1" t="str">
        <f>日程表!D14</f>
        <v>空きあり</v>
      </c>
      <c r="M30" s="2" t="s">
        <v>114</v>
      </c>
    </row>
    <row r="31" spans="1:13" s="2" customFormat="1" ht="24" customHeight="1" x14ac:dyDescent="0.3">
      <c r="A31" s="93" t="str">
        <f t="shared" si="0"/>
        <v>福岡A</v>
      </c>
      <c r="B31" s="95" t="s">
        <v>59</v>
      </c>
      <c r="C31" s="94" t="s">
        <v>55</v>
      </c>
      <c r="D31" s="229" t="s">
        <v>13</v>
      </c>
      <c r="E31" s="55" t="str">
        <f t="shared" si="1"/>
        <v>A</v>
      </c>
      <c r="F31" s="163">
        <v>46114</v>
      </c>
      <c r="G31" s="164">
        <v>46115</v>
      </c>
      <c r="H31" s="165">
        <v>46153</v>
      </c>
      <c r="I31" s="165">
        <v>46300</v>
      </c>
      <c r="J31" s="165">
        <v>46426</v>
      </c>
      <c r="K31" s="53"/>
      <c r="L31" s="1" t="str">
        <f>日程表!D15</f>
        <v>空きあり</v>
      </c>
      <c r="M31" s="2" t="s">
        <v>109</v>
      </c>
    </row>
    <row r="32" spans="1:13" s="2" customFormat="1" ht="24" customHeight="1" thickBot="1" x14ac:dyDescent="0.35">
      <c r="A32" s="93" t="str">
        <f t="shared" si="0"/>
        <v>福岡B</v>
      </c>
      <c r="B32" s="95" t="s">
        <v>59</v>
      </c>
      <c r="C32" s="94" t="s">
        <v>55</v>
      </c>
      <c r="D32" s="230"/>
      <c r="E32" s="56" t="str">
        <f t="shared" si="1"/>
        <v>B</v>
      </c>
      <c r="F32" s="169">
        <v>46118</v>
      </c>
      <c r="G32" s="170">
        <v>46119</v>
      </c>
      <c r="H32" s="171">
        <v>46154</v>
      </c>
      <c r="I32" s="171">
        <v>46301</v>
      </c>
      <c r="J32" s="171">
        <v>46427</v>
      </c>
      <c r="K32" s="53"/>
      <c r="L32" s="1" t="str">
        <f>日程表!D16</f>
        <v>空きあり</v>
      </c>
      <c r="M32" s="2" t="s">
        <v>107</v>
      </c>
    </row>
    <row r="33" spans="1:24" s="2" customFormat="1" ht="24" customHeight="1" thickBot="1" x14ac:dyDescent="0.35">
      <c r="A33" s="93" t="str">
        <f t="shared" si="0"/>
        <v>札幌A</v>
      </c>
      <c r="B33" s="95" t="s">
        <v>25</v>
      </c>
      <c r="C33" s="94" t="s">
        <v>115</v>
      </c>
      <c r="D33" s="208" t="s">
        <v>113</v>
      </c>
      <c r="E33" s="201" t="s">
        <v>114</v>
      </c>
      <c r="F33" s="199">
        <v>46114</v>
      </c>
      <c r="G33" s="175">
        <v>46115</v>
      </c>
      <c r="H33" s="199">
        <v>46157</v>
      </c>
      <c r="I33" s="200">
        <v>46304</v>
      </c>
      <c r="J33" s="200">
        <v>46437</v>
      </c>
      <c r="K33" s="53"/>
      <c r="L33" s="1" t="str">
        <f>日程表!D17</f>
        <v>空きあり</v>
      </c>
      <c r="M33" s="2" t="s">
        <v>109</v>
      </c>
    </row>
    <row r="34" spans="1:24" s="1" customFormat="1" ht="24.95" customHeight="1" x14ac:dyDescent="0.3">
      <c r="B34" s="29"/>
      <c r="C34" s="42"/>
      <c r="D34" s="36"/>
      <c r="E34" s="54"/>
      <c r="F34" s="53"/>
      <c r="G34" s="36"/>
      <c r="H34" s="53"/>
      <c r="I34" s="68"/>
      <c r="J34" s="53"/>
      <c r="K34" s="53"/>
      <c r="L34" s="58"/>
      <c r="M34" s="5"/>
    </row>
    <row r="35" spans="1:24" s="7" customFormat="1" ht="30" customHeight="1" x14ac:dyDescent="0.3">
      <c r="B35" s="40"/>
      <c r="C35" s="37" t="s">
        <v>27</v>
      </c>
      <c r="D35" s="59"/>
      <c r="E35" s="60"/>
      <c r="F35" s="60"/>
      <c r="G35" s="60"/>
      <c r="H35" s="60"/>
      <c r="I35" s="60"/>
      <c r="J35" s="60"/>
      <c r="K35" s="53"/>
      <c r="L35" s="60"/>
      <c r="M35" s="8"/>
      <c r="N35" s="10"/>
      <c r="O35" s="10"/>
      <c r="P35" s="11"/>
      <c r="Q35" s="12"/>
      <c r="R35" s="13"/>
      <c r="S35" s="13"/>
      <c r="T35" s="13"/>
      <c r="U35" s="11"/>
      <c r="V35" s="14"/>
      <c r="W35" s="15"/>
      <c r="X35" s="15"/>
    </row>
    <row r="36" spans="1:24" s="7" customFormat="1" ht="24.95" customHeight="1" x14ac:dyDescent="0.3">
      <c r="B36" s="40"/>
      <c r="C36" s="37"/>
      <c r="D36" s="36" t="s">
        <v>36</v>
      </c>
      <c r="E36" s="61"/>
      <c r="F36" s="61"/>
      <c r="G36" s="61"/>
      <c r="H36" s="60"/>
      <c r="I36" s="60"/>
      <c r="J36" s="60"/>
      <c r="K36" s="60"/>
      <c r="L36" s="60"/>
      <c r="M36" s="8"/>
      <c r="N36" s="10"/>
      <c r="O36" s="10"/>
      <c r="P36" s="11"/>
      <c r="Q36" s="12"/>
      <c r="R36" s="13"/>
      <c r="S36" s="13"/>
      <c r="T36" s="13"/>
      <c r="U36" s="11"/>
      <c r="V36" s="14"/>
      <c r="W36" s="15"/>
      <c r="X36" s="15"/>
    </row>
    <row r="37" spans="1:24" s="7" customFormat="1" ht="24.95" customHeight="1" x14ac:dyDescent="0.3">
      <c r="B37" s="40"/>
      <c r="C37" s="42"/>
      <c r="D37" s="228" t="s">
        <v>35</v>
      </c>
      <c r="E37" s="228"/>
      <c r="F37" s="228"/>
      <c r="G37" s="228"/>
      <c r="H37" s="178" t="s">
        <v>103</v>
      </c>
      <c r="I37" s="59"/>
      <c r="J37" s="60"/>
      <c r="K37" s="60"/>
      <c r="L37" s="60"/>
      <c r="M37" s="8"/>
      <c r="N37" s="10"/>
      <c r="O37" s="10"/>
      <c r="P37" s="11"/>
      <c r="Q37" s="12"/>
      <c r="R37" s="13"/>
      <c r="S37" s="13"/>
      <c r="T37" s="13"/>
      <c r="U37" s="11"/>
      <c r="V37" s="14"/>
      <c r="W37" s="15"/>
      <c r="X37" s="15"/>
    </row>
    <row r="38" spans="1:24" s="7" customFormat="1" ht="20.100000000000001" customHeight="1" x14ac:dyDescent="0.3">
      <c r="B38" s="40"/>
      <c r="C38" s="42"/>
      <c r="D38" s="62" t="s">
        <v>38</v>
      </c>
      <c r="E38" s="60"/>
      <c r="F38" s="60"/>
      <c r="G38" s="60"/>
      <c r="H38" s="60"/>
      <c r="I38" s="60"/>
      <c r="J38" s="60"/>
      <c r="K38" s="60"/>
      <c r="L38" s="60"/>
      <c r="M38" s="8"/>
      <c r="N38" s="10"/>
      <c r="O38" s="10"/>
      <c r="P38" s="11"/>
      <c r="Q38" s="12"/>
      <c r="R38" s="13"/>
      <c r="S38" s="13"/>
      <c r="T38" s="13"/>
      <c r="U38" s="11"/>
      <c r="V38" s="14"/>
      <c r="W38" s="15"/>
      <c r="X38" s="15"/>
    </row>
    <row r="39" spans="1:24" s="7" customFormat="1" ht="20.100000000000001" customHeight="1" x14ac:dyDescent="0.3">
      <c r="B39" s="40"/>
      <c r="C39" s="42"/>
      <c r="D39" s="62" t="s">
        <v>37</v>
      </c>
      <c r="E39" s="59"/>
      <c r="F39" s="60"/>
      <c r="G39" s="60"/>
      <c r="H39" s="60"/>
      <c r="I39" s="60"/>
      <c r="J39" s="60"/>
      <c r="K39" s="60"/>
      <c r="L39" s="60"/>
      <c r="M39" s="8"/>
      <c r="N39" s="10"/>
      <c r="O39" s="10"/>
      <c r="P39" s="11"/>
      <c r="Q39" s="12"/>
      <c r="R39" s="13"/>
      <c r="S39" s="13"/>
      <c r="T39" s="13"/>
      <c r="U39" s="11"/>
      <c r="V39" s="14"/>
      <c r="W39" s="15"/>
      <c r="X39" s="15"/>
    </row>
    <row r="40" spans="1:24" s="7" customFormat="1" ht="7.5" customHeight="1" x14ac:dyDescent="0.3">
      <c r="B40" s="40"/>
      <c r="C40" s="42"/>
      <c r="D40" s="63"/>
      <c r="E40" s="59"/>
      <c r="F40" s="60"/>
      <c r="G40" s="60"/>
      <c r="H40" s="60"/>
      <c r="I40" s="60"/>
      <c r="J40" s="60"/>
      <c r="K40" s="60"/>
      <c r="L40" s="60"/>
      <c r="M40" s="8"/>
      <c r="N40" s="10"/>
      <c r="O40" s="10"/>
      <c r="P40" s="11"/>
      <c r="Q40" s="12"/>
      <c r="R40" s="13"/>
      <c r="S40" s="13"/>
      <c r="T40" s="13"/>
      <c r="U40" s="11"/>
      <c r="V40" s="14"/>
      <c r="W40" s="15"/>
      <c r="X40" s="15"/>
    </row>
    <row r="41" spans="1:24" s="7" customFormat="1" ht="30" customHeight="1" x14ac:dyDescent="0.3">
      <c r="B41" s="83"/>
      <c r="C41" s="37" t="s">
        <v>40</v>
      </c>
      <c r="D41" s="59"/>
      <c r="E41" s="60"/>
      <c r="F41" s="60"/>
      <c r="G41" s="60"/>
      <c r="H41" s="60"/>
      <c r="I41" s="60"/>
      <c r="J41" s="60"/>
      <c r="K41" s="60"/>
      <c r="L41" s="60"/>
      <c r="M41" s="8"/>
      <c r="N41" s="10"/>
      <c r="O41" s="10"/>
      <c r="P41" s="11"/>
      <c r="Q41" s="12"/>
      <c r="R41" s="13"/>
      <c r="S41" s="13"/>
      <c r="T41" s="13"/>
      <c r="U41" s="11"/>
      <c r="V41" s="14"/>
      <c r="W41" s="15"/>
      <c r="X41" s="15"/>
    </row>
    <row r="42" spans="1:24" s="7" customFormat="1" ht="20.45" customHeight="1" x14ac:dyDescent="0.15">
      <c r="B42" s="43"/>
      <c r="C42" s="45"/>
      <c r="D42" s="27" t="s">
        <v>48</v>
      </c>
      <c r="E42" s="64"/>
      <c r="F42" s="65"/>
      <c r="G42" s="65"/>
      <c r="H42" s="65"/>
      <c r="I42" s="65"/>
      <c r="J42" s="44"/>
      <c r="K42" s="44"/>
      <c r="L42" s="44"/>
      <c r="M42" s="9"/>
    </row>
    <row r="43" spans="1:24" ht="20.45" customHeight="1" x14ac:dyDescent="0.15">
      <c r="B43" s="46"/>
      <c r="C43" s="47"/>
      <c r="D43" s="66" t="s">
        <v>41</v>
      </c>
      <c r="E43" s="27" t="s">
        <v>42</v>
      </c>
      <c r="F43" s="47"/>
      <c r="G43" s="47"/>
      <c r="H43" s="47"/>
      <c r="I43" s="47"/>
      <c r="J43" s="47"/>
      <c r="K43" s="47"/>
      <c r="L43" s="47"/>
    </row>
    <row r="44" spans="1:24" ht="20.45" customHeight="1" x14ac:dyDescent="0.15">
      <c r="B44" s="46"/>
      <c r="C44" s="47"/>
      <c r="D44" s="67" t="s">
        <v>43</v>
      </c>
      <c r="E44" s="27" t="s">
        <v>44</v>
      </c>
      <c r="F44" s="47"/>
      <c r="G44" s="47"/>
      <c r="H44" s="47"/>
      <c r="I44" s="47"/>
      <c r="J44" s="47"/>
      <c r="K44" s="47"/>
      <c r="L44" s="47"/>
    </row>
    <row r="45" spans="1:24" ht="20.45" customHeight="1" x14ac:dyDescent="0.15">
      <c r="B45" s="46"/>
      <c r="C45" s="47"/>
      <c r="D45" s="67" t="s">
        <v>45</v>
      </c>
      <c r="E45" s="27" t="s">
        <v>46</v>
      </c>
      <c r="F45" s="47"/>
      <c r="G45" s="47"/>
      <c r="H45" s="47"/>
      <c r="I45" s="47"/>
      <c r="J45" s="47"/>
      <c r="K45" s="47"/>
      <c r="L45" s="47"/>
    </row>
    <row r="46" spans="1:24" ht="51.95" customHeight="1" x14ac:dyDescent="0.15"/>
  </sheetData>
  <sheetProtection algorithmName="SHA-512" hashValue="ncbj6syOUFjE2PTsBbqEnZ6mZk97f7CB2dLTIJjqOGCVAcnw0BD+qC7gVofwLzsSoSD3NCWfRMesqqV2A1bPpA==" saltValue="UJ4/JiUrvHvpw758RPRx/A==" spinCount="100000" sheet="1" selectLockedCells="1"/>
  <mergeCells count="9">
    <mergeCell ref="D37:G37"/>
    <mergeCell ref="D31:D32"/>
    <mergeCell ref="D20:D24"/>
    <mergeCell ref="D27:D29"/>
    <mergeCell ref="I4:J4"/>
    <mergeCell ref="C2:G2"/>
    <mergeCell ref="F6:G6"/>
    <mergeCell ref="D4:D7"/>
    <mergeCell ref="E4:H4"/>
  </mergeCells>
  <phoneticPr fontId="2"/>
  <conditionalFormatting sqref="E20:J33">
    <cfRule type="expression" dxfId="6" priority="1">
      <formula>$L20="満席"</formula>
    </cfRule>
    <cfRule type="expression" dxfId="5" priority="2">
      <formula>$L20="要相談"</formula>
    </cfRule>
  </conditionalFormatting>
  <hyperlinks>
    <hyperlink ref="H2" location="入力シート!A1" display="★入力シート" xr:uid="{4F87B521-14C0-42A5-A041-33FFDBB8D2CF}"/>
    <hyperlink ref="H37" location="入力シート!A1" display="★入力シートはこちら" xr:uid="{2D47FA7D-6DB6-412F-8153-70A87786F699}"/>
  </hyperlinks>
  <pageMargins left="0.39370078740157483" right="0.39370078740157483" top="0.39370078740157483" bottom="0.39370078740157483" header="0.19685039370078741" footer="0"/>
  <pageSetup paperSize="8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BE74-1D93-432D-895F-7113A8367049}">
  <sheetPr>
    <pageSetUpPr fitToPage="1"/>
  </sheetPr>
  <dimension ref="A1:AE117"/>
  <sheetViews>
    <sheetView showGridLines="0" view="pageBreakPreview" topLeftCell="A13" zoomScale="70" zoomScaleNormal="70" zoomScaleSheetLayoutView="70" workbookViewId="0">
      <selection activeCell="M19" sqref="M19:T19"/>
    </sheetView>
  </sheetViews>
  <sheetFormatPr defaultColWidth="9" defaultRowHeight="15.75" x14ac:dyDescent="0.15"/>
  <cols>
    <col min="1" max="1" width="4.5" style="2" customWidth="1"/>
    <col min="2" max="2" width="5.75" style="1" bestFit="1" customWidth="1"/>
    <col min="3" max="3" width="22.125" style="128" customWidth="1"/>
    <col min="4" max="4" width="19.5" style="1" customWidth="1"/>
    <col min="5" max="5" width="11.125" style="1" customWidth="1"/>
    <col min="6" max="6" width="7.75" style="1" customWidth="1"/>
    <col min="7" max="7" width="2.875" style="1" customWidth="1"/>
    <col min="8" max="9" width="5.125" style="1" customWidth="1"/>
    <col min="10" max="26" width="4.5" style="1" customWidth="1"/>
    <col min="27" max="28" width="9.875" style="28" hidden="1" customWidth="1"/>
    <col min="29" max="29" width="9.875" style="84" hidden="1" customWidth="1"/>
    <col min="30" max="30" width="9.875" style="35" customWidth="1"/>
    <col min="31" max="31" width="9.875" style="31" customWidth="1"/>
    <col min="32" max="16384" width="9" style="1"/>
  </cols>
  <sheetData>
    <row r="1" spans="1:31" ht="33" customHeight="1" x14ac:dyDescent="0.15">
      <c r="A1" s="151" t="s">
        <v>140</v>
      </c>
      <c r="B1" s="69"/>
      <c r="C1" s="132"/>
      <c r="D1" s="70"/>
      <c r="E1" s="70"/>
      <c r="F1" s="70"/>
      <c r="G1" s="70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213"/>
    </row>
    <row r="2" spans="1:31" s="4" customFormat="1" ht="24.6" customHeight="1" thickBot="1" x14ac:dyDescent="0.2">
      <c r="A2" s="97" t="s">
        <v>141</v>
      </c>
      <c r="B2" s="98"/>
      <c r="C2" s="133"/>
      <c r="D2" s="98"/>
      <c r="E2" s="98"/>
      <c r="F2" s="98"/>
      <c r="G2" s="98"/>
      <c r="T2" s="4" t="s">
        <v>128</v>
      </c>
      <c r="U2" s="127"/>
      <c r="AA2" s="28"/>
      <c r="AB2" s="28"/>
      <c r="AC2" s="28"/>
      <c r="AD2" s="34"/>
      <c r="AE2" s="32"/>
    </row>
    <row r="3" spans="1:31" s="4" customFormat="1" ht="35.450000000000003" customHeight="1" thickBot="1" x14ac:dyDescent="0.2">
      <c r="A3" s="99" t="s">
        <v>124</v>
      </c>
      <c r="B3" s="98"/>
      <c r="C3" s="133"/>
      <c r="D3" s="98"/>
      <c r="E3" s="98"/>
      <c r="F3" s="98"/>
      <c r="G3" s="98"/>
      <c r="T3" s="276"/>
      <c r="U3" s="277"/>
      <c r="V3" s="277"/>
      <c r="W3" s="278"/>
      <c r="AA3" s="28" t="str">
        <f>IF(T3&lt;&gt;"","TRUE","FALSE")</f>
        <v>FALSE</v>
      </c>
      <c r="AB3" s="28"/>
      <c r="AC3" s="28"/>
      <c r="AD3" s="34"/>
      <c r="AE3" s="32"/>
    </row>
    <row r="4" spans="1:31" s="4" customFormat="1" ht="35.450000000000003" customHeight="1" thickBot="1" x14ac:dyDescent="0.2">
      <c r="A4" s="97"/>
      <c r="B4" s="154"/>
      <c r="C4" s="288"/>
      <c r="D4" s="289"/>
      <c r="E4" s="289"/>
      <c r="F4" s="289"/>
      <c r="G4" s="289"/>
      <c r="H4" s="289"/>
      <c r="I4" s="290"/>
      <c r="T4" s="212" t="s">
        <v>123</v>
      </c>
      <c r="U4" s="180"/>
      <c r="V4" s="180"/>
      <c r="W4" s="180"/>
      <c r="AA4" s="28"/>
      <c r="AB4" s="28"/>
      <c r="AC4" s="28"/>
      <c r="AD4" s="34"/>
      <c r="AE4" s="32"/>
    </row>
    <row r="5" spans="1:31" s="4" customFormat="1" ht="35.450000000000003" customHeight="1" thickBot="1" x14ac:dyDescent="0.2">
      <c r="A5" s="99" t="s">
        <v>125</v>
      </c>
      <c r="B5" s="98"/>
      <c r="C5" s="133"/>
      <c r="D5" s="98"/>
      <c r="E5" s="98"/>
      <c r="F5" s="98"/>
      <c r="G5" s="98"/>
      <c r="X5" s="238"/>
      <c r="Y5" s="238"/>
      <c r="AA5" s="28"/>
      <c r="AB5" s="28"/>
      <c r="AC5" s="28"/>
      <c r="AD5" s="34"/>
      <c r="AE5" s="32"/>
    </row>
    <row r="6" spans="1:31" s="4" customFormat="1" ht="35.450000000000003" customHeight="1" thickBot="1" x14ac:dyDescent="0.2">
      <c r="A6" s="97"/>
      <c r="C6" s="146"/>
      <c r="D6" s="152" t="s">
        <v>121</v>
      </c>
      <c r="E6" s="98"/>
      <c r="F6" s="98"/>
      <c r="G6" s="98"/>
      <c r="X6" s="153"/>
      <c r="AA6" s="28"/>
      <c r="AB6" s="28"/>
      <c r="AC6" s="28"/>
      <c r="AD6" s="34"/>
      <c r="AE6" s="32"/>
    </row>
    <row r="7" spans="1:31" s="2" customFormat="1" ht="35.450000000000003" customHeight="1" x14ac:dyDescent="0.15">
      <c r="A7" s="99" t="s">
        <v>126</v>
      </c>
      <c r="C7" s="134"/>
      <c r="D7" s="100"/>
      <c r="E7" s="239" t="s">
        <v>106</v>
      </c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AA7" s="28"/>
      <c r="AB7" s="28"/>
      <c r="AC7" s="28"/>
      <c r="AD7" s="34"/>
      <c r="AE7" s="30"/>
    </row>
    <row r="8" spans="1:31" s="2" customFormat="1" ht="32.1" customHeight="1" x14ac:dyDescent="0.15">
      <c r="A8" s="99"/>
      <c r="C8" s="135"/>
      <c r="F8" s="101" t="str">
        <f>IF(AA8=TRUE,"見学される方のお名前及び見学日につき、以下表に入力ください。",IF(AB8=TRUE,"「3．受講生情報」へ進んでください。","いずれかにチェックをしてください→"))</f>
        <v>いずれかにチェックをしてください→</v>
      </c>
      <c r="I8" s="2" t="s">
        <v>101</v>
      </c>
      <c r="M8" s="2" t="s">
        <v>102</v>
      </c>
      <c r="AA8" s="28" t="b">
        <v>0</v>
      </c>
      <c r="AB8" s="28" t="b">
        <v>0</v>
      </c>
      <c r="AC8" s="28"/>
      <c r="AD8" s="34"/>
      <c r="AE8" s="30"/>
    </row>
    <row r="9" spans="1:31" s="2" customFormat="1" ht="19.5" customHeight="1" x14ac:dyDescent="0.15">
      <c r="A9" s="102"/>
      <c r="B9" s="99"/>
      <c r="C9" s="136" t="s">
        <v>51</v>
      </c>
      <c r="D9" s="144" t="s">
        <v>49</v>
      </c>
      <c r="E9" s="145" t="s">
        <v>117</v>
      </c>
      <c r="F9" s="75"/>
      <c r="G9" s="75"/>
      <c r="H9" s="75"/>
      <c r="I9" s="73"/>
      <c r="J9" s="73"/>
      <c r="K9" s="74"/>
      <c r="L9" s="240" t="s">
        <v>60</v>
      </c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2"/>
      <c r="Z9" s="28"/>
      <c r="AA9" s="28"/>
      <c r="AB9" s="28"/>
      <c r="AC9" s="34"/>
      <c r="AD9" s="30"/>
    </row>
    <row r="10" spans="1:31" s="4" customFormat="1" ht="18.95" customHeight="1" x14ac:dyDescent="0.15">
      <c r="B10" s="103">
        <v>1</v>
      </c>
      <c r="C10" s="138"/>
      <c r="D10" s="138"/>
      <c r="E10" s="243"/>
      <c r="F10" s="244"/>
      <c r="G10" s="244"/>
      <c r="H10" s="244"/>
      <c r="I10" s="244"/>
      <c r="J10" s="244"/>
      <c r="K10" s="245"/>
      <c r="L10" s="147"/>
      <c r="M10" s="246" t="str">
        <f>IFERROR(IF(COUNTIF($E$10,"*日程*")&gt;0,"",IF($E$10="","",VLOOKUP($D10&amp;$X10,研修概要!$A$20:$I$33,6,0))),"")</f>
        <v/>
      </c>
      <c r="N10" s="246"/>
      <c r="O10" s="246"/>
      <c r="P10" s="149"/>
      <c r="Q10" s="246" t="str">
        <f>IFERROR(IF(COUNTIF($E$10,"*日程*")&gt;0,"",IF($E$10="","",VLOOKUP($D10&amp;$X10,研修概要!$A$20:$I$33,7,0))),"")</f>
        <v/>
      </c>
      <c r="R10" s="246"/>
      <c r="S10" s="246"/>
      <c r="T10" s="148"/>
      <c r="U10" s="246" t="str">
        <f>IFERROR(IF(COUNTIF($E$10,"*日程*")&gt;0,"",IF($E$10="","",VLOOKUP($D10&amp;$X10,研修概要!$A$20:$I$33,8,0))),"")</f>
        <v/>
      </c>
      <c r="V10" s="246"/>
      <c r="W10" s="247"/>
      <c r="X10" s="106" t="e">
        <f>LEFT($E$10,FIND("：",$E$10)-1)</f>
        <v>#VALUE!</v>
      </c>
      <c r="Y10" s="107"/>
      <c r="Z10" s="28"/>
      <c r="AA10" s="28" t="b">
        <v>0</v>
      </c>
      <c r="AB10" s="28" t="b">
        <v>0</v>
      </c>
      <c r="AC10" s="34" t="b">
        <v>0</v>
      </c>
      <c r="AD10" s="34"/>
    </row>
    <row r="11" spans="1:31" s="4" customFormat="1" ht="18.95" customHeight="1" x14ac:dyDescent="0.15">
      <c r="B11" s="104">
        <v>2</v>
      </c>
      <c r="C11" s="139"/>
      <c r="D11" s="131"/>
      <c r="E11" s="248"/>
      <c r="F11" s="249"/>
      <c r="G11" s="249"/>
      <c r="H11" s="249"/>
      <c r="I11" s="249"/>
      <c r="J11" s="249"/>
      <c r="K11" s="250"/>
      <c r="L11" s="150"/>
      <c r="M11" s="251" t="str">
        <f>IFERROR(IF(COUNTIF($E$11,"*日程*")&gt;0,"",IF($E$11="","",VLOOKUP($D11&amp;$X11,研修概要!$A$20:$I$33,6,0))),"")</f>
        <v/>
      </c>
      <c r="N11" s="251"/>
      <c r="O11" s="251"/>
      <c r="P11" s="215"/>
      <c r="Q11" s="251" t="str">
        <f>IFERROR(IF(COUNTIF($E$11,"*日程*")&gt;0,"",IF($E$11="","",VLOOKUP($D11&amp;$X11,研修概要!$A$20:$I$33,7,0))),"")</f>
        <v/>
      </c>
      <c r="R11" s="251"/>
      <c r="S11" s="251"/>
      <c r="T11" s="214"/>
      <c r="U11" s="251" t="str">
        <f>IFERROR(IF(COUNTIF($E$11,"*日程*")&gt;0,"",IF($E$11="","",VLOOKUP($D11&amp;$X11,研修概要!$A$20:$I$33,8,0))),"")</f>
        <v/>
      </c>
      <c r="V11" s="251"/>
      <c r="W11" s="252"/>
      <c r="X11" s="106" t="e">
        <f>LEFT($E$11,FIND("：",$E$11)-1)</f>
        <v>#VALUE!</v>
      </c>
      <c r="Y11" s="107"/>
      <c r="Z11" s="28"/>
      <c r="AA11" s="28" t="b">
        <v>0</v>
      </c>
      <c r="AB11" s="28" t="b">
        <v>0</v>
      </c>
      <c r="AC11" s="34" t="b">
        <v>0</v>
      </c>
      <c r="AD11" s="34"/>
      <c r="AE11" s="216"/>
    </row>
    <row r="12" spans="1:31" s="71" customFormat="1" ht="14.25" x14ac:dyDescent="0.15">
      <c r="A12" s="4"/>
      <c r="C12" s="137"/>
      <c r="L12" s="71" t="s">
        <v>142</v>
      </c>
      <c r="AA12" s="28"/>
      <c r="AB12" s="28"/>
      <c r="AC12" s="84"/>
      <c r="AD12" s="35"/>
      <c r="AE12" s="33"/>
    </row>
    <row r="13" spans="1:31" s="2" customFormat="1" ht="35.450000000000003" customHeight="1" x14ac:dyDescent="0.15">
      <c r="A13" s="99" t="s">
        <v>127</v>
      </c>
      <c r="C13" s="134"/>
      <c r="D13" s="100"/>
      <c r="AA13" s="28"/>
      <c r="AB13" s="28"/>
      <c r="AC13" s="28"/>
      <c r="AD13" s="34"/>
      <c r="AE13" s="30"/>
    </row>
    <row r="14" spans="1:31" s="2" customFormat="1" ht="25.5" customHeight="1" x14ac:dyDescent="0.15">
      <c r="A14" s="105"/>
      <c r="C14" s="176" t="s">
        <v>100</v>
      </c>
      <c r="D14" s="130">
        <f>COUNTA(C17:C116)</f>
        <v>0</v>
      </c>
      <c r="E14" s="76" t="s">
        <v>120</v>
      </c>
      <c r="F14" s="77"/>
      <c r="G14" s="253">
        <f>SUM(U17:W116)</f>
        <v>0</v>
      </c>
      <c r="H14" s="254"/>
      <c r="I14" s="254"/>
      <c r="J14" s="254"/>
      <c r="K14" s="254"/>
      <c r="M14" s="129" t="s">
        <v>116</v>
      </c>
      <c r="AA14" s="28"/>
      <c r="AB14" s="28"/>
      <c r="AC14" s="28"/>
      <c r="AD14" s="34"/>
      <c r="AE14" s="30"/>
    </row>
    <row r="15" spans="1:31" s="2" customFormat="1" ht="7.5" customHeight="1" x14ac:dyDescent="0.15">
      <c r="A15" s="99"/>
      <c r="C15" s="134"/>
      <c r="D15" s="100"/>
      <c r="AA15" s="28"/>
      <c r="AB15" s="28"/>
      <c r="AC15" s="28"/>
      <c r="AD15" s="34"/>
      <c r="AE15" s="30"/>
    </row>
    <row r="16" spans="1:31" ht="20.45" customHeight="1" x14ac:dyDescent="0.15">
      <c r="C16" s="72" t="s">
        <v>51</v>
      </c>
      <c r="D16" s="72" t="s">
        <v>62</v>
      </c>
      <c r="E16" s="78" t="s">
        <v>3</v>
      </c>
      <c r="F16" s="79" t="s">
        <v>105</v>
      </c>
      <c r="G16" s="80"/>
      <c r="H16" s="79" t="s">
        <v>104</v>
      </c>
      <c r="I16" s="80"/>
      <c r="J16" s="81" t="s">
        <v>49</v>
      </c>
      <c r="K16" s="82"/>
      <c r="L16" s="74"/>
      <c r="M16" s="197" t="s">
        <v>50</v>
      </c>
      <c r="N16" s="75"/>
      <c r="O16" s="75"/>
      <c r="P16" s="75"/>
      <c r="Q16" s="75"/>
      <c r="R16" s="73"/>
      <c r="S16" s="73"/>
      <c r="T16" s="74"/>
      <c r="U16" s="198" t="s">
        <v>61</v>
      </c>
      <c r="V16" s="73"/>
      <c r="W16" s="74"/>
      <c r="X16" s="36"/>
      <c r="Y16" s="28"/>
      <c r="Z16" s="84"/>
      <c r="AA16" s="35"/>
      <c r="AB16" s="31"/>
      <c r="AC16" s="1"/>
      <c r="AD16" s="1"/>
      <c r="AE16" s="1"/>
    </row>
    <row r="17" spans="1:31" ht="20.45" customHeight="1" x14ac:dyDescent="0.15">
      <c r="B17" s="108">
        <v>1</v>
      </c>
      <c r="C17" s="140"/>
      <c r="D17" s="109"/>
      <c r="E17" s="109"/>
      <c r="F17" s="255"/>
      <c r="G17" s="256"/>
      <c r="H17" s="255"/>
      <c r="I17" s="256"/>
      <c r="J17" s="257"/>
      <c r="K17" s="257"/>
      <c r="L17" s="258"/>
      <c r="M17" s="259"/>
      <c r="N17" s="260"/>
      <c r="O17" s="260"/>
      <c r="P17" s="260"/>
      <c r="Q17" s="260"/>
      <c r="R17" s="260"/>
      <c r="S17" s="260"/>
      <c r="T17" s="261"/>
      <c r="U17" s="262" t="str">
        <f t="shared" ref="U17:U20" si="0">IF(J17="","",IF(AND($C$6="他商材を契約中",$T$3&lt;=DATEVALUE("2026/1/7")),60000,IF(AND($C$6="他商材を契約中",$T$3&lt;=DATEVALUE("2026/1/7")),20000,IF(AND($C$6="他商材を契約中",$T$3&gt;=DATEVALUE("2025/1/9")),70000,IF(AND($C$6="他商材を契約中",$T$3&gt;=DATEVALUE("2025/1/9")),30000,IF(AND($C$6="未契約",$T$3&lt;=DATEVALUE("2026/1/7")),80000,IF(AND($C$6="未契約",$T$3&lt;=DATEVALUE("2026/1/7")),40000,IF(AND($C$6="未契約",$T$3&gt;=DATEVALUE("2025/1/9")),100000,IF(AND($C$6="未契約",$T$3&gt;=DATEVALUE("2025/1/9")),50000,"error")))))))))</f>
        <v/>
      </c>
      <c r="V17" s="262"/>
      <c r="W17" s="263"/>
      <c r="AA17" s="28" t="b">
        <f t="shared" ref="AA17:AA48" si="1">IF(COUNTBLANK($C17:$T17)=21,FALSE,TRUE)</f>
        <v>1</v>
      </c>
      <c r="AB17" s="28" t="e">
        <f>IF(#REF!="",FALSE,IF(#REF!="ご契約状況未入力",FALSE,TRUE))</f>
        <v>#REF!</v>
      </c>
      <c r="AC17" s="84" t="str">
        <f t="shared" ref="AC17:AC48" si="2">IF(COUNTIF($AA17:$AB17,TRUE)=2,"入力完了","未入力")</f>
        <v>未入力</v>
      </c>
      <c r="AD17" s="1"/>
      <c r="AE17" s="1"/>
    </row>
    <row r="18" spans="1:31" ht="20.45" customHeight="1" x14ac:dyDescent="0.15">
      <c r="B18" s="110">
        <v>2</v>
      </c>
      <c r="C18" s="141"/>
      <c r="D18" s="125"/>
      <c r="E18" s="111"/>
      <c r="F18" s="234"/>
      <c r="G18" s="235"/>
      <c r="H18" s="234"/>
      <c r="I18" s="235"/>
      <c r="J18" s="264"/>
      <c r="K18" s="264"/>
      <c r="L18" s="265"/>
      <c r="M18" s="266"/>
      <c r="N18" s="267"/>
      <c r="O18" s="267"/>
      <c r="P18" s="267"/>
      <c r="Q18" s="267"/>
      <c r="R18" s="267"/>
      <c r="S18" s="267"/>
      <c r="T18" s="268"/>
      <c r="U18" s="262" t="str">
        <f t="shared" si="0"/>
        <v/>
      </c>
      <c r="V18" s="262"/>
      <c r="W18" s="263"/>
      <c r="AA18" s="28" t="b">
        <f t="shared" si="1"/>
        <v>1</v>
      </c>
      <c r="AB18" s="28" t="b">
        <f>IF($U17="",FALSE,IF($U17="ご契約状況未入力",FALSE,TRUE))</f>
        <v>0</v>
      </c>
      <c r="AC18" s="84" t="str">
        <f t="shared" si="2"/>
        <v>未入力</v>
      </c>
      <c r="AD18" s="1"/>
      <c r="AE18" s="1"/>
    </row>
    <row r="19" spans="1:31" ht="20.45" customHeight="1" x14ac:dyDescent="0.15">
      <c r="B19" s="112">
        <v>3</v>
      </c>
      <c r="C19" s="141"/>
      <c r="D19" s="125"/>
      <c r="E19" s="111"/>
      <c r="F19" s="234"/>
      <c r="G19" s="235"/>
      <c r="H19" s="234"/>
      <c r="I19" s="235"/>
      <c r="J19" s="272"/>
      <c r="K19" s="272"/>
      <c r="L19" s="273"/>
      <c r="M19" s="266"/>
      <c r="N19" s="267"/>
      <c r="O19" s="267"/>
      <c r="P19" s="267"/>
      <c r="Q19" s="267"/>
      <c r="R19" s="267"/>
      <c r="S19" s="267"/>
      <c r="T19" s="268"/>
      <c r="U19" s="262" t="str">
        <f t="shared" si="0"/>
        <v/>
      </c>
      <c r="V19" s="262"/>
      <c r="W19" s="263"/>
      <c r="X19" s="113"/>
      <c r="AA19" s="28" t="b">
        <f t="shared" si="1"/>
        <v>1</v>
      </c>
      <c r="AB19" s="28" t="b">
        <f t="shared" ref="AB19:AB81" si="3">IF($U19="",FALSE,IF($U19="ご契約状況未入力",FALSE,TRUE))</f>
        <v>0</v>
      </c>
      <c r="AC19" s="84" t="str">
        <f t="shared" si="2"/>
        <v>未入力</v>
      </c>
      <c r="AD19" s="1"/>
      <c r="AE19" s="1"/>
    </row>
    <row r="20" spans="1:31" ht="20.45" customHeight="1" x14ac:dyDescent="0.15">
      <c r="B20" s="110">
        <v>4</v>
      </c>
      <c r="C20" s="141"/>
      <c r="D20" s="125"/>
      <c r="E20" s="111"/>
      <c r="F20" s="234"/>
      <c r="G20" s="235"/>
      <c r="H20" s="234"/>
      <c r="I20" s="235"/>
      <c r="J20" s="272"/>
      <c r="K20" s="272"/>
      <c r="L20" s="273"/>
      <c r="M20" s="266"/>
      <c r="N20" s="267"/>
      <c r="O20" s="267"/>
      <c r="P20" s="267"/>
      <c r="Q20" s="267"/>
      <c r="R20" s="267"/>
      <c r="S20" s="267"/>
      <c r="T20" s="268"/>
      <c r="U20" s="262" t="str">
        <f t="shared" si="0"/>
        <v/>
      </c>
      <c r="V20" s="262"/>
      <c r="W20" s="263"/>
      <c r="X20" s="113"/>
      <c r="AA20" s="28" t="b">
        <f t="shared" si="1"/>
        <v>1</v>
      </c>
      <c r="AB20" s="28" t="b">
        <f t="shared" si="3"/>
        <v>0</v>
      </c>
      <c r="AC20" s="84" t="str">
        <f t="shared" si="2"/>
        <v>未入力</v>
      </c>
      <c r="AD20" s="1"/>
      <c r="AE20" s="1"/>
    </row>
    <row r="21" spans="1:31" ht="20.45" customHeight="1" x14ac:dyDescent="0.15">
      <c r="B21" s="112">
        <v>5</v>
      </c>
      <c r="C21" s="141"/>
      <c r="D21" s="125"/>
      <c r="E21" s="111"/>
      <c r="F21" s="234"/>
      <c r="G21" s="235"/>
      <c r="H21" s="234"/>
      <c r="I21" s="235"/>
      <c r="J21" s="269"/>
      <c r="K21" s="270"/>
      <c r="L21" s="271"/>
      <c r="M21" s="266"/>
      <c r="N21" s="267"/>
      <c r="O21" s="267"/>
      <c r="P21" s="267"/>
      <c r="Q21" s="267"/>
      <c r="R21" s="267"/>
      <c r="S21" s="267"/>
      <c r="T21" s="268"/>
      <c r="U21" s="262" t="str">
        <f t="shared" ref="U21:U49" si="4">IF(J21="","",IF(AND($C$6="他商材を契約中",$T$3&lt;=DATEVALUE("2026/1/7")),60000,IF(AND($C$6="他商材を契約中",$T$3&lt;=DATEVALUE("2026/1/7")),20000,IF(AND($C$6="他商材を契約中",$T$3&gt;=DATEVALUE("2025/1/9")),70000,IF(AND($C$6="他商材を契約中",$T$3&gt;=DATEVALUE("2025/1/9")),30000,IF(AND($C$6="未契約",$T$3&lt;=DATEVALUE("2026/1/7")),80000,IF(AND($C$6="未契約",$T$3&lt;=DATEVALUE("2026/1/7")),40000,IF(AND($C$6="未契約",$T$3&gt;=DATEVALUE("2025/1/9")),100000,IF(AND($C$6="未契約",$T$3&gt;=DATEVALUE("2025/1/9")),50000,"error")))))))))</f>
        <v/>
      </c>
      <c r="V21" s="262"/>
      <c r="W21" s="263"/>
      <c r="X21" s="113"/>
      <c r="AA21" s="28" t="b">
        <f t="shared" si="1"/>
        <v>1</v>
      </c>
      <c r="AB21" s="28" t="b">
        <f t="shared" si="3"/>
        <v>0</v>
      </c>
      <c r="AC21" s="84" t="str">
        <f t="shared" si="2"/>
        <v>未入力</v>
      </c>
      <c r="AD21" s="1"/>
      <c r="AE21" s="1"/>
    </row>
    <row r="22" spans="1:31" ht="20.45" customHeight="1" x14ac:dyDescent="0.15">
      <c r="B22" s="110">
        <v>6</v>
      </c>
      <c r="C22" s="141"/>
      <c r="D22" s="125"/>
      <c r="E22" s="111"/>
      <c r="F22" s="234"/>
      <c r="G22" s="235"/>
      <c r="H22" s="234"/>
      <c r="I22" s="235"/>
      <c r="J22" s="269"/>
      <c r="K22" s="270"/>
      <c r="L22" s="271"/>
      <c r="M22" s="266"/>
      <c r="N22" s="267"/>
      <c r="O22" s="267"/>
      <c r="P22" s="267"/>
      <c r="Q22" s="267"/>
      <c r="R22" s="267"/>
      <c r="S22" s="267"/>
      <c r="T22" s="268"/>
      <c r="U22" s="262" t="str">
        <f t="shared" si="4"/>
        <v/>
      </c>
      <c r="V22" s="262"/>
      <c r="W22" s="263"/>
      <c r="X22" s="113"/>
      <c r="AA22" s="28" t="b">
        <f t="shared" si="1"/>
        <v>1</v>
      </c>
      <c r="AB22" s="28" t="b">
        <f t="shared" si="3"/>
        <v>0</v>
      </c>
      <c r="AC22" s="84" t="str">
        <f t="shared" si="2"/>
        <v>未入力</v>
      </c>
      <c r="AD22" s="1"/>
      <c r="AE22" s="1"/>
    </row>
    <row r="23" spans="1:31" ht="20.45" customHeight="1" x14ac:dyDescent="0.15">
      <c r="B23" s="112">
        <v>7</v>
      </c>
      <c r="C23" s="141"/>
      <c r="D23" s="125"/>
      <c r="E23" s="111"/>
      <c r="F23" s="234"/>
      <c r="G23" s="235"/>
      <c r="H23" s="234"/>
      <c r="I23" s="235"/>
      <c r="J23" s="269"/>
      <c r="K23" s="270"/>
      <c r="L23" s="271"/>
      <c r="M23" s="266"/>
      <c r="N23" s="267"/>
      <c r="O23" s="267"/>
      <c r="P23" s="267"/>
      <c r="Q23" s="267"/>
      <c r="R23" s="267"/>
      <c r="S23" s="267"/>
      <c r="T23" s="268"/>
      <c r="U23" s="262" t="str">
        <f t="shared" si="4"/>
        <v/>
      </c>
      <c r="V23" s="262"/>
      <c r="W23" s="263"/>
      <c r="X23" s="113"/>
      <c r="AA23" s="28" t="b">
        <f t="shared" si="1"/>
        <v>1</v>
      </c>
      <c r="AB23" s="28" t="b">
        <f t="shared" si="3"/>
        <v>0</v>
      </c>
      <c r="AC23" s="84" t="str">
        <f t="shared" si="2"/>
        <v>未入力</v>
      </c>
      <c r="AD23" s="1"/>
      <c r="AE23" s="1"/>
    </row>
    <row r="24" spans="1:31" ht="20.45" customHeight="1" x14ac:dyDescent="0.15">
      <c r="A24" s="30"/>
      <c r="B24" s="110">
        <v>8</v>
      </c>
      <c r="C24" s="141"/>
      <c r="D24" s="125"/>
      <c r="E24" s="111"/>
      <c r="F24" s="234"/>
      <c r="G24" s="235"/>
      <c r="H24" s="234"/>
      <c r="I24" s="235"/>
      <c r="J24" s="269"/>
      <c r="K24" s="270"/>
      <c r="L24" s="271"/>
      <c r="M24" s="266"/>
      <c r="N24" s="267"/>
      <c r="O24" s="267"/>
      <c r="P24" s="267"/>
      <c r="Q24" s="267"/>
      <c r="R24" s="267"/>
      <c r="S24" s="267"/>
      <c r="T24" s="268"/>
      <c r="U24" s="262" t="str">
        <f t="shared" si="4"/>
        <v/>
      </c>
      <c r="V24" s="262"/>
      <c r="W24" s="263"/>
      <c r="X24" s="113"/>
      <c r="AA24" s="28" t="b">
        <f t="shared" si="1"/>
        <v>1</v>
      </c>
      <c r="AB24" s="28" t="b">
        <f t="shared" si="3"/>
        <v>0</v>
      </c>
      <c r="AC24" s="84" t="str">
        <f t="shared" si="2"/>
        <v>未入力</v>
      </c>
      <c r="AD24" s="1"/>
      <c r="AE24" s="1"/>
    </row>
    <row r="25" spans="1:31" ht="20.45" customHeight="1" x14ac:dyDescent="0.15">
      <c r="B25" s="112">
        <v>9</v>
      </c>
      <c r="C25" s="141"/>
      <c r="D25" s="125"/>
      <c r="E25" s="111"/>
      <c r="F25" s="234"/>
      <c r="G25" s="235"/>
      <c r="H25" s="234"/>
      <c r="I25" s="235"/>
      <c r="J25" s="269"/>
      <c r="K25" s="270"/>
      <c r="L25" s="271"/>
      <c r="M25" s="266"/>
      <c r="N25" s="267"/>
      <c r="O25" s="267"/>
      <c r="P25" s="267"/>
      <c r="Q25" s="267"/>
      <c r="R25" s="267"/>
      <c r="S25" s="267"/>
      <c r="T25" s="268"/>
      <c r="U25" s="262" t="str">
        <f t="shared" si="4"/>
        <v/>
      </c>
      <c r="V25" s="262"/>
      <c r="W25" s="263"/>
      <c r="X25" s="113"/>
      <c r="AA25" s="28" t="b">
        <f t="shared" si="1"/>
        <v>1</v>
      </c>
      <c r="AB25" s="28" t="b">
        <f t="shared" si="3"/>
        <v>0</v>
      </c>
      <c r="AC25" s="84" t="str">
        <f t="shared" si="2"/>
        <v>未入力</v>
      </c>
      <c r="AD25" s="1"/>
      <c r="AE25" s="1"/>
    </row>
    <row r="26" spans="1:31" ht="20.45" customHeight="1" x14ac:dyDescent="0.15">
      <c r="B26" s="110">
        <v>10</v>
      </c>
      <c r="C26" s="141"/>
      <c r="D26" s="125"/>
      <c r="E26" s="111"/>
      <c r="F26" s="234"/>
      <c r="G26" s="235"/>
      <c r="H26" s="274"/>
      <c r="I26" s="274"/>
      <c r="J26" s="269"/>
      <c r="K26" s="270"/>
      <c r="L26" s="271"/>
      <c r="M26" s="266"/>
      <c r="N26" s="267"/>
      <c r="O26" s="267"/>
      <c r="P26" s="267"/>
      <c r="Q26" s="267"/>
      <c r="R26" s="267"/>
      <c r="S26" s="267"/>
      <c r="T26" s="268"/>
      <c r="U26" s="262" t="str">
        <f t="shared" si="4"/>
        <v/>
      </c>
      <c r="V26" s="262"/>
      <c r="W26" s="263"/>
      <c r="X26" s="113"/>
      <c r="AA26" s="28" t="b">
        <f t="shared" si="1"/>
        <v>1</v>
      </c>
      <c r="AB26" s="28" t="b">
        <f t="shared" si="3"/>
        <v>0</v>
      </c>
      <c r="AC26" s="84" t="str">
        <f t="shared" si="2"/>
        <v>未入力</v>
      </c>
      <c r="AD26" s="1"/>
      <c r="AE26" s="1"/>
    </row>
    <row r="27" spans="1:31" ht="20.45" customHeight="1" x14ac:dyDescent="0.15">
      <c r="B27" s="112">
        <v>11</v>
      </c>
      <c r="C27" s="141"/>
      <c r="D27" s="125"/>
      <c r="E27" s="111"/>
      <c r="F27" s="234"/>
      <c r="G27" s="235"/>
      <c r="H27" s="274"/>
      <c r="I27" s="274"/>
      <c r="J27" s="269"/>
      <c r="K27" s="270"/>
      <c r="L27" s="271"/>
      <c r="M27" s="266"/>
      <c r="N27" s="267"/>
      <c r="O27" s="267"/>
      <c r="P27" s="267"/>
      <c r="Q27" s="267"/>
      <c r="R27" s="267"/>
      <c r="S27" s="267"/>
      <c r="T27" s="268"/>
      <c r="U27" s="262" t="str">
        <f t="shared" si="4"/>
        <v/>
      </c>
      <c r="V27" s="262"/>
      <c r="W27" s="263"/>
      <c r="X27" s="113"/>
      <c r="AA27" s="28" t="b">
        <f t="shared" si="1"/>
        <v>1</v>
      </c>
      <c r="AB27" s="28" t="b">
        <f t="shared" si="3"/>
        <v>0</v>
      </c>
      <c r="AC27" s="84" t="str">
        <f t="shared" si="2"/>
        <v>未入力</v>
      </c>
      <c r="AD27" s="1"/>
      <c r="AE27" s="1"/>
    </row>
    <row r="28" spans="1:31" ht="20.45" customHeight="1" x14ac:dyDescent="0.15">
      <c r="B28" s="110">
        <v>12</v>
      </c>
      <c r="C28" s="141"/>
      <c r="D28" s="125"/>
      <c r="E28" s="111"/>
      <c r="F28" s="234"/>
      <c r="G28" s="235"/>
      <c r="H28" s="274"/>
      <c r="I28" s="274"/>
      <c r="J28" s="269"/>
      <c r="K28" s="270"/>
      <c r="L28" s="271"/>
      <c r="M28" s="266"/>
      <c r="N28" s="267"/>
      <c r="O28" s="267"/>
      <c r="P28" s="267"/>
      <c r="Q28" s="267"/>
      <c r="R28" s="267"/>
      <c r="S28" s="267"/>
      <c r="T28" s="268"/>
      <c r="U28" s="262" t="str">
        <f t="shared" si="4"/>
        <v/>
      </c>
      <c r="V28" s="262"/>
      <c r="W28" s="263"/>
      <c r="X28" s="113"/>
      <c r="AA28" s="28" t="b">
        <f t="shared" si="1"/>
        <v>1</v>
      </c>
      <c r="AB28" s="28" t="b">
        <f t="shared" si="3"/>
        <v>0</v>
      </c>
      <c r="AC28" s="84" t="str">
        <f t="shared" si="2"/>
        <v>未入力</v>
      </c>
      <c r="AD28" s="1"/>
      <c r="AE28" s="1"/>
    </row>
    <row r="29" spans="1:31" ht="20.45" customHeight="1" x14ac:dyDescent="0.15">
      <c r="B29" s="112">
        <v>13</v>
      </c>
      <c r="C29" s="141"/>
      <c r="D29" s="125"/>
      <c r="E29" s="111"/>
      <c r="F29" s="234"/>
      <c r="G29" s="235"/>
      <c r="H29" s="274"/>
      <c r="I29" s="274"/>
      <c r="J29" s="269"/>
      <c r="K29" s="270"/>
      <c r="L29" s="271"/>
      <c r="M29" s="266"/>
      <c r="N29" s="267"/>
      <c r="O29" s="267"/>
      <c r="P29" s="267"/>
      <c r="Q29" s="267"/>
      <c r="R29" s="267"/>
      <c r="S29" s="267"/>
      <c r="T29" s="268"/>
      <c r="U29" s="262" t="str">
        <f t="shared" si="4"/>
        <v/>
      </c>
      <c r="V29" s="262"/>
      <c r="W29" s="263"/>
      <c r="X29" s="113"/>
      <c r="AA29" s="28" t="b">
        <f t="shared" si="1"/>
        <v>1</v>
      </c>
      <c r="AB29" s="28" t="b">
        <f t="shared" si="3"/>
        <v>0</v>
      </c>
      <c r="AC29" s="84" t="str">
        <f t="shared" si="2"/>
        <v>未入力</v>
      </c>
      <c r="AD29" s="1"/>
      <c r="AE29" s="1"/>
    </row>
    <row r="30" spans="1:31" ht="20.45" customHeight="1" x14ac:dyDescent="0.15">
      <c r="B30" s="110">
        <v>14</v>
      </c>
      <c r="C30" s="141"/>
      <c r="D30" s="125"/>
      <c r="E30" s="111"/>
      <c r="F30" s="234"/>
      <c r="G30" s="235"/>
      <c r="H30" s="274"/>
      <c r="I30" s="274"/>
      <c r="J30" s="269"/>
      <c r="K30" s="270"/>
      <c r="L30" s="271"/>
      <c r="M30" s="266"/>
      <c r="N30" s="267"/>
      <c r="O30" s="267"/>
      <c r="P30" s="267"/>
      <c r="Q30" s="267"/>
      <c r="R30" s="267"/>
      <c r="S30" s="267"/>
      <c r="T30" s="268"/>
      <c r="U30" s="262" t="str">
        <f t="shared" si="4"/>
        <v/>
      </c>
      <c r="V30" s="262"/>
      <c r="W30" s="263"/>
      <c r="X30" s="113"/>
      <c r="AA30" s="28" t="b">
        <f t="shared" si="1"/>
        <v>1</v>
      </c>
      <c r="AB30" s="28" t="b">
        <f t="shared" si="3"/>
        <v>0</v>
      </c>
      <c r="AC30" s="84" t="str">
        <f t="shared" si="2"/>
        <v>未入力</v>
      </c>
      <c r="AD30" s="1"/>
      <c r="AE30" s="1"/>
    </row>
    <row r="31" spans="1:31" ht="20.45" customHeight="1" x14ac:dyDescent="0.15">
      <c r="A31" s="30"/>
      <c r="B31" s="112">
        <v>15</v>
      </c>
      <c r="C31" s="141"/>
      <c r="D31" s="125"/>
      <c r="E31" s="111"/>
      <c r="F31" s="234"/>
      <c r="G31" s="235"/>
      <c r="H31" s="274"/>
      <c r="I31" s="274"/>
      <c r="J31" s="269"/>
      <c r="K31" s="270"/>
      <c r="L31" s="271"/>
      <c r="M31" s="266"/>
      <c r="N31" s="267"/>
      <c r="O31" s="267"/>
      <c r="P31" s="267"/>
      <c r="Q31" s="267"/>
      <c r="R31" s="267"/>
      <c r="S31" s="267"/>
      <c r="T31" s="268"/>
      <c r="U31" s="262" t="str">
        <f t="shared" si="4"/>
        <v/>
      </c>
      <c r="V31" s="262"/>
      <c r="W31" s="263"/>
      <c r="X31" s="113"/>
      <c r="AA31" s="28" t="b">
        <f t="shared" si="1"/>
        <v>1</v>
      </c>
      <c r="AB31" s="28" t="b">
        <f t="shared" si="3"/>
        <v>0</v>
      </c>
      <c r="AC31" s="84" t="str">
        <f t="shared" si="2"/>
        <v>未入力</v>
      </c>
      <c r="AD31" s="1"/>
      <c r="AE31" s="1"/>
    </row>
    <row r="32" spans="1:31" ht="20.45" customHeight="1" x14ac:dyDescent="0.15">
      <c r="B32" s="110">
        <v>16</v>
      </c>
      <c r="C32" s="141"/>
      <c r="D32" s="125"/>
      <c r="E32" s="111"/>
      <c r="F32" s="234"/>
      <c r="G32" s="235"/>
      <c r="H32" s="274"/>
      <c r="I32" s="274"/>
      <c r="J32" s="269"/>
      <c r="K32" s="270"/>
      <c r="L32" s="271"/>
      <c r="M32" s="266"/>
      <c r="N32" s="267"/>
      <c r="O32" s="267"/>
      <c r="P32" s="267"/>
      <c r="Q32" s="267"/>
      <c r="R32" s="267"/>
      <c r="S32" s="267"/>
      <c r="T32" s="268"/>
      <c r="U32" s="262" t="str">
        <f t="shared" si="4"/>
        <v/>
      </c>
      <c r="V32" s="262"/>
      <c r="W32" s="263"/>
      <c r="X32" s="113"/>
      <c r="AA32" s="28" t="b">
        <f t="shared" si="1"/>
        <v>1</v>
      </c>
      <c r="AB32" s="28" t="b">
        <f t="shared" si="3"/>
        <v>0</v>
      </c>
      <c r="AC32" s="84" t="str">
        <f t="shared" si="2"/>
        <v>未入力</v>
      </c>
      <c r="AD32" s="1"/>
      <c r="AE32" s="1"/>
    </row>
    <row r="33" spans="1:31" ht="20.45" customHeight="1" x14ac:dyDescent="0.15">
      <c r="B33" s="112">
        <v>17</v>
      </c>
      <c r="C33" s="141"/>
      <c r="D33" s="125"/>
      <c r="E33" s="111"/>
      <c r="F33" s="234"/>
      <c r="G33" s="235"/>
      <c r="H33" s="274"/>
      <c r="I33" s="274"/>
      <c r="J33" s="269"/>
      <c r="K33" s="270"/>
      <c r="L33" s="271"/>
      <c r="M33" s="266"/>
      <c r="N33" s="267"/>
      <c r="O33" s="267"/>
      <c r="P33" s="267"/>
      <c r="Q33" s="267"/>
      <c r="R33" s="267"/>
      <c r="S33" s="267"/>
      <c r="T33" s="268"/>
      <c r="U33" s="262" t="str">
        <f t="shared" si="4"/>
        <v/>
      </c>
      <c r="V33" s="262"/>
      <c r="W33" s="263"/>
      <c r="X33" s="113"/>
      <c r="AA33" s="28" t="b">
        <f t="shared" si="1"/>
        <v>1</v>
      </c>
      <c r="AB33" s="28" t="b">
        <f t="shared" si="3"/>
        <v>0</v>
      </c>
      <c r="AC33" s="84" t="str">
        <f t="shared" si="2"/>
        <v>未入力</v>
      </c>
      <c r="AD33" s="1"/>
      <c r="AE33" s="1"/>
    </row>
    <row r="34" spans="1:31" ht="20.45" customHeight="1" x14ac:dyDescent="0.15">
      <c r="B34" s="110">
        <v>18</v>
      </c>
      <c r="C34" s="141"/>
      <c r="D34" s="125"/>
      <c r="E34" s="111"/>
      <c r="F34" s="234"/>
      <c r="G34" s="235"/>
      <c r="H34" s="274"/>
      <c r="I34" s="274"/>
      <c r="J34" s="269"/>
      <c r="K34" s="270"/>
      <c r="L34" s="271"/>
      <c r="M34" s="266"/>
      <c r="N34" s="267"/>
      <c r="O34" s="267"/>
      <c r="P34" s="267"/>
      <c r="Q34" s="267"/>
      <c r="R34" s="267"/>
      <c r="S34" s="267"/>
      <c r="T34" s="268"/>
      <c r="U34" s="262" t="str">
        <f t="shared" si="4"/>
        <v/>
      </c>
      <c r="V34" s="262"/>
      <c r="W34" s="263"/>
      <c r="X34" s="113"/>
      <c r="AA34" s="28" t="b">
        <f t="shared" si="1"/>
        <v>1</v>
      </c>
      <c r="AB34" s="28" t="b">
        <f t="shared" si="3"/>
        <v>0</v>
      </c>
      <c r="AC34" s="84" t="str">
        <f t="shared" si="2"/>
        <v>未入力</v>
      </c>
      <c r="AD34" s="1"/>
      <c r="AE34" s="1"/>
    </row>
    <row r="35" spans="1:31" s="35" customFormat="1" ht="20.45" customHeight="1" x14ac:dyDescent="0.15">
      <c r="A35" s="2"/>
      <c r="B35" s="112">
        <v>19</v>
      </c>
      <c r="C35" s="141"/>
      <c r="D35" s="125"/>
      <c r="E35" s="111"/>
      <c r="F35" s="234"/>
      <c r="G35" s="235"/>
      <c r="H35" s="274"/>
      <c r="I35" s="274"/>
      <c r="J35" s="269"/>
      <c r="K35" s="270"/>
      <c r="L35" s="271"/>
      <c r="M35" s="266"/>
      <c r="N35" s="267"/>
      <c r="O35" s="267"/>
      <c r="P35" s="267"/>
      <c r="Q35" s="267"/>
      <c r="R35" s="267"/>
      <c r="S35" s="267"/>
      <c r="T35" s="268"/>
      <c r="U35" s="262" t="str">
        <f t="shared" si="4"/>
        <v/>
      </c>
      <c r="V35" s="262"/>
      <c r="W35" s="263"/>
      <c r="X35" s="113"/>
      <c r="AA35" s="28" t="b">
        <f t="shared" si="1"/>
        <v>1</v>
      </c>
      <c r="AB35" s="28" t="b">
        <f t="shared" si="3"/>
        <v>0</v>
      </c>
      <c r="AC35" s="84" t="str">
        <f t="shared" si="2"/>
        <v>未入力</v>
      </c>
    </row>
    <row r="36" spans="1:31" s="35" customFormat="1" ht="20.45" customHeight="1" x14ac:dyDescent="0.15">
      <c r="A36" s="2"/>
      <c r="B36" s="110">
        <v>20</v>
      </c>
      <c r="C36" s="141"/>
      <c r="D36" s="125"/>
      <c r="E36" s="111"/>
      <c r="F36" s="234"/>
      <c r="G36" s="235"/>
      <c r="H36" s="274"/>
      <c r="I36" s="274"/>
      <c r="J36" s="269"/>
      <c r="K36" s="270"/>
      <c r="L36" s="271"/>
      <c r="M36" s="266"/>
      <c r="N36" s="267"/>
      <c r="O36" s="267"/>
      <c r="P36" s="267"/>
      <c r="Q36" s="267"/>
      <c r="R36" s="267"/>
      <c r="S36" s="267"/>
      <c r="T36" s="268"/>
      <c r="U36" s="262" t="str">
        <f t="shared" si="4"/>
        <v/>
      </c>
      <c r="V36" s="262"/>
      <c r="W36" s="263"/>
      <c r="X36" s="113"/>
      <c r="AA36" s="28" t="b">
        <f t="shared" si="1"/>
        <v>1</v>
      </c>
      <c r="AB36" s="28" t="b">
        <f t="shared" si="3"/>
        <v>0</v>
      </c>
      <c r="AC36" s="84" t="str">
        <f t="shared" si="2"/>
        <v>未入力</v>
      </c>
    </row>
    <row r="37" spans="1:31" s="35" customFormat="1" ht="20.45" customHeight="1" x14ac:dyDescent="0.15">
      <c r="A37" s="2"/>
      <c r="B37" s="112">
        <v>21</v>
      </c>
      <c r="C37" s="141"/>
      <c r="D37" s="125"/>
      <c r="E37" s="111"/>
      <c r="F37" s="234"/>
      <c r="G37" s="235"/>
      <c r="H37" s="274"/>
      <c r="I37" s="274"/>
      <c r="J37" s="269"/>
      <c r="K37" s="270"/>
      <c r="L37" s="271"/>
      <c r="M37" s="266"/>
      <c r="N37" s="267"/>
      <c r="O37" s="267"/>
      <c r="P37" s="267"/>
      <c r="Q37" s="267"/>
      <c r="R37" s="267"/>
      <c r="S37" s="267"/>
      <c r="T37" s="268"/>
      <c r="U37" s="262" t="str">
        <f t="shared" si="4"/>
        <v/>
      </c>
      <c r="V37" s="262"/>
      <c r="W37" s="263"/>
      <c r="X37" s="113"/>
      <c r="AA37" s="28" t="b">
        <f t="shared" si="1"/>
        <v>1</v>
      </c>
      <c r="AB37" s="28" t="b">
        <f t="shared" si="3"/>
        <v>0</v>
      </c>
      <c r="AC37" s="84" t="str">
        <f t="shared" si="2"/>
        <v>未入力</v>
      </c>
    </row>
    <row r="38" spans="1:31" s="35" customFormat="1" ht="20.45" customHeight="1" x14ac:dyDescent="0.15">
      <c r="A38" s="2"/>
      <c r="B38" s="110">
        <v>22</v>
      </c>
      <c r="C38" s="141"/>
      <c r="D38" s="125"/>
      <c r="E38" s="111"/>
      <c r="F38" s="234"/>
      <c r="G38" s="235"/>
      <c r="H38" s="274"/>
      <c r="I38" s="274"/>
      <c r="J38" s="269"/>
      <c r="K38" s="270"/>
      <c r="L38" s="271"/>
      <c r="M38" s="266"/>
      <c r="N38" s="267"/>
      <c r="O38" s="267"/>
      <c r="P38" s="267"/>
      <c r="Q38" s="267"/>
      <c r="R38" s="267"/>
      <c r="S38" s="267"/>
      <c r="T38" s="268"/>
      <c r="U38" s="262" t="str">
        <f t="shared" si="4"/>
        <v/>
      </c>
      <c r="V38" s="262"/>
      <c r="W38" s="263"/>
      <c r="X38" s="113"/>
      <c r="AA38" s="28" t="b">
        <f t="shared" si="1"/>
        <v>1</v>
      </c>
      <c r="AB38" s="28" t="b">
        <f t="shared" si="3"/>
        <v>0</v>
      </c>
      <c r="AC38" s="84" t="str">
        <f t="shared" si="2"/>
        <v>未入力</v>
      </c>
    </row>
    <row r="39" spans="1:31" s="35" customFormat="1" ht="20.45" customHeight="1" x14ac:dyDescent="0.15">
      <c r="A39" s="2"/>
      <c r="B39" s="112">
        <v>23</v>
      </c>
      <c r="C39" s="141"/>
      <c r="D39" s="125"/>
      <c r="E39" s="111"/>
      <c r="F39" s="234"/>
      <c r="G39" s="235"/>
      <c r="H39" s="274"/>
      <c r="I39" s="274"/>
      <c r="J39" s="269"/>
      <c r="K39" s="270"/>
      <c r="L39" s="271"/>
      <c r="M39" s="266"/>
      <c r="N39" s="267"/>
      <c r="O39" s="267"/>
      <c r="P39" s="267"/>
      <c r="Q39" s="267"/>
      <c r="R39" s="267"/>
      <c r="S39" s="267"/>
      <c r="T39" s="268"/>
      <c r="U39" s="262" t="str">
        <f t="shared" si="4"/>
        <v/>
      </c>
      <c r="V39" s="262"/>
      <c r="W39" s="263"/>
      <c r="X39" s="113"/>
      <c r="AA39" s="28" t="b">
        <f t="shared" si="1"/>
        <v>1</v>
      </c>
      <c r="AB39" s="28" t="b">
        <f t="shared" si="3"/>
        <v>0</v>
      </c>
      <c r="AC39" s="84" t="str">
        <f t="shared" si="2"/>
        <v>未入力</v>
      </c>
    </row>
    <row r="40" spans="1:31" s="35" customFormat="1" ht="20.45" customHeight="1" x14ac:dyDescent="0.15">
      <c r="A40" s="2"/>
      <c r="B40" s="110">
        <v>24</v>
      </c>
      <c r="C40" s="141"/>
      <c r="D40" s="125"/>
      <c r="E40" s="111"/>
      <c r="F40" s="234"/>
      <c r="G40" s="235"/>
      <c r="H40" s="274"/>
      <c r="I40" s="274"/>
      <c r="J40" s="269"/>
      <c r="K40" s="270"/>
      <c r="L40" s="271"/>
      <c r="M40" s="266"/>
      <c r="N40" s="267"/>
      <c r="O40" s="267"/>
      <c r="P40" s="267"/>
      <c r="Q40" s="267"/>
      <c r="R40" s="267"/>
      <c r="S40" s="267"/>
      <c r="T40" s="268"/>
      <c r="U40" s="262" t="str">
        <f t="shared" si="4"/>
        <v/>
      </c>
      <c r="V40" s="262"/>
      <c r="W40" s="263"/>
      <c r="X40" s="113"/>
      <c r="AA40" s="28" t="b">
        <f t="shared" si="1"/>
        <v>1</v>
      </c>
      <c r="AB40" s="28" t="b">
        <f t="shared" si="3"/>
        <v>0</v>
      </c>
      <c r="AC40" s="84" t="str">
        <f t="shared" si="2"/>
        <v>未入力</v>
      </c>
    </row>
    <row r="41" spans="1:31" s="35" customFormat="1" ht="20.45" customHeight="1" x14ac:dyDescent="0.15">
      <c r="A41" s="2"/>
      <c r="B41" s="112">
        <v>25</v>
      </c>
      <c r="C41" s="141"/>
      <c r="D41" s="125"/>
      <c r="E41" s="111"/>
      <c r="F41" s="234"/>
      <c r="G41" s="235"/>
      <c r="H41" s="274"/>
      <c r="I41" s="274"/>
      <c r="J41" s="269"/>
      <c r="K41" s="270"/>
      <c r="L41" s="271"/>
      <c r="M41" s="266"/>
      <c r="N41" s="267"/>
      <c r="O41" s="267"/>
      <c r="P41" s="267"/>
      <c r="Q41" s="267"/>
      <c r="R41" s="267"/>
      <c r="S41" s="267"/>
      <c r="T41" s="268"/>
      <c r="U41" s="262" t="str">
        <f t="shared" si="4"/>
        <v/>
      </c>
      <c r="V41" s="262"/>
      <c r="W41" s="263"/>
      <c r="X41" s="113"/>
      <c r="AA41" s="28" t="b">
        <f t="shared" si="1"/>
        <v>1</v>
      </c>
      <c r="AB41" s="28" t="b">
        <f t="shared" si="3"/>
        <v>0</v>
      </c>
      <c r="AC41" s="84" t="str">
        <f t="shared" si="2"/>
        <v>未入力</v>
      </c>
    </row>
    <row r="42" spans="1:31" s="35" customFormat="1" ht="20.45" customHeight="1" x14ac:dyDescent="0.15">
      <c r="A42" s="2"/>
      <c r="B42" s="110">
        <v>26</v>
      </c>
      <c r="C42" s="141"/>
      <c r="D42" s="125"/>
      <c r="E42" s="111"/>
      <c r="F42" s="234"/>
      <c r="G42" s="235"/>
      <c r="H42" s="274"/>
      <c r="I42" s="274"/>
      <c r="J42" s="269"/>
      <c r="K42" s="270"/>
      <c r="L42" s="271"/>
      <c r="M42" s="266"/>
      <c r="N42" s="267"/>
      <c r="O42" s="267"/>
      <c r="P42" s="267"/>
      <c r="Q42" s="267"/>
      <c r="R42" s="267"/>
      <c r="S42" s="267"/>
      <c r="T42" s="268"/>
      <c r="U42" s="262" t="str">
        <f t="shared" si="4"/>
        <v/>
      </c>
      <c r="V42" s="262"/>
      <c r="W42" s="263"/>
      <c r="X42" s="113"/>
      <c r="AA42" s="28" t="b">
        <f t="shared" si="1"/>
        <v>1</v>
      </c>
      <c r="AB42" s="28" t="b">
        <f t="shared" si="3"/>
        <v>0</v>
      </c>
      <c r="AC42" s="84" t="str">
        <f t="shared" si="2"/>
        <v>未入力</v>
      </c>
    </row>
    <row r="43" spans="1:31" s="35" customFormat="1" ht="20.45" customHeight="1" x14ac:dyDescent="0.15">
      <c r="A43" s="2"/>
      <c r="B43" s="112">
        <v>27</v>
      </c>
      <c r="C43" s="141"/>
      <c r="D43" s="125"/>
      <c r="E43" s="111"/>
      <c r="F43" s="234"/>
      <c r="G43" s="235"/>
      <c r="H43" s="274"/>
      <c r="I43" s="274"/>
      <c r="J43" s="269"/>
      <c r="K43" s="270"/>
      <c r="L43" s="271"/>
      <c r="M43" s="266"/>
      <c r="N43" s="267"/>
      <c r="O43" s="267"/>
      <c r="P43" s="267"/>
      <c r="Q43" s="267"/>
      <c r="R43" s="267"/>
      <c r="S43" s="267"/>
      <c r="T43" s="268"/>
      <c r="U43" s="262" t="str">
        <f t="shared" si="4"/>
        <v/>
      </c>
      <c r="V43" s="262"/>
      <c r="W43" s="263"/>
      <c r="X43" s="113"/>
      <c r="AA43" s="28" t="b">
        <f t="shared" si="1"/>
        <v>1</v>
      </c>
      <c r="AB43" s="28" t="b">
        <f t="shared" si="3"/>
        <v>0</v>
      </c>
      <c r="AC43" s="84" t="str">
        <f t="shared" si="2"/>
        <v>未入力</v>
      </c>
    </row>
    <row r="44" spans="1:31" s="35" customFormat="1" ht="20.45" customHeight="1" x14ac:dyDescent="0.15">
      <c r="A44" s="2"/>
      <c r="B44" s="110">
        <v>28</v>
      </c>
      <c r="C44" s="141"/>
      <c r="D44" s="125"/>
      <c r="E44" s="111"/>
      <c r="F44" s="234"/>
      <c r="G44" s="235"/>
      <c r="H44" s="274"/>
      <c r="I44" s="274"/>
      <c r="J44" s="269"/>
      <c r="K44" s="270"/>
      <c r="L44" s="271"/>
      <c r="M44" s="266"/>
      <c r="N44" s="267"/>
      <c r="O44" s="267"/>
      <c r="P44" s="267"/>
      <c r="Q44" s="267"/>
      <c r="R44" s="267"/>
      <c r="S44" s="267"/>
      <c r="T44" s="268"/>
      <c r="U44" s="262" t="str">
        <f t="shared" si="4"/>
        <v/>
      </c>
      <c r="V44" s="262"/>
      <c r="W44" s="263"/>
      <c r="X44" s="113"/>
      <c r="AA44" s="28" t="b">
        <f t="shared" si="1"/>
        <v>1</v>
      </c>
      <c r="AB44" s="28" t="b">
        <f t="shared" si="3"/>
        <v>0</v>
      </c>
      <c r="AC44" s="84" t="str">
        <f t="shared" si="2"/>
        <v>未入力</v>
      </c>
    </row>
    <row r="45" spans="1:31" s="35" customFormat="1" ht="20.45" customHeight="1" x14ac:dyDescent="0.15">
      <c r="A45" s="2"/>
      <c r="B45" s="112">
        <v>29</v>
      </c>
      <c r="C45" s="141"/>
      <c r="D45" s="125"/>
      <c r="E45" s="111"/>
      <c r="F45" s="234"/>
      <c r="G45" s="235"/>
      <c r="H45" s="274"/>
      <c r="I45" s="274"/>
      <c r="J45" s="269"/>
      <c r="K45" s="270"/>
      <c r="L45" s="271"/>
      <c r="M45" s="266"/>
      <c r="N45" s="267"/>
      <c r="O45" s="267"/>
      <c r="P45" s="267"/>
      <c r="Q45" s="267"/>
      <c r="R45" s="267"/>
      <c r="S45" s="267"/>
      <c r="T45" s="268"/>
      <c r="U45" s="262" t="str">
        <f t="shared" si="4"/>
        <v/>
      </c>
      <c r="V45" s="262"/>
      <c r="W45" s="263"/>
      <c r="X45" s="113"/>
      <c r="AA45" s="28" t="b">
        <f t="shared" si="1"/>
        <v>1</v>
      </c>
      <c r="AB45" s="28" t="b">
        <f t="shared" si="3"/>
        <v>0</v>
      </c>
      <c r="AC45" s="84" t="str">
        <f t="shared" si="2"/>
        <v>未入力</v>
      </c>
    </row>
    <row r="46" spans="1:31" s="35" customFormat="1" ht="20.45" customHeight="1" x14ac:dyDescent="0.15">
      <c r="A46" s="2"/>
      <c r="B46" s="110">
        <v>30</v>
      </c>
      <c r="C46" s="141"/>
      <c r="D46" s="125"/>
      <c r="E46" s="111"/>
      <c r="F46" s="234"/>
      <c r="G46" s="235"/>
      <c r="H46" s="274"/>
      <c r="I46" s="274"/>
      <c r="J46" s="269"/>
      <c r="K46" s="270"/>
      <c r="L46" s="271"/>
      <c r="M46" s="266"/>
      <c r="N46" s="267"/>
      <c r="O46" s="267"/>
      <c r="P46" s="267"/>
      <c r="Q46" s="267"/>
      <c r="R46" s="267"/>
      <c r="S46" s="267"/>
      <c r="T46" s="268"/>
      <c r="U46" s="262" t="str">
        <f t="shared" si="4"/>
        <v/>
      </c>
      <c r="V46" s="262"/>
      <c r="W46" s="263"/>
      <c r="X46" s="113"/>
      <c r="AA46" s="28" t="b">
        <f t="shared" si="1"/>
        <v>1</v>
      </c>
      <c r="AB46" s="28" t="b">
        <f t="shared" si="3"/>
        <v>0</v>
      </c>
      <c r="AC46" s="84" t="str">
        <f t="shared" si="2"/>
        <v>未入力</v>
      </c>
    </row>
    <row r="47" spans="1:31" s="35" customFormat="1" ht="20.45" customHeight="1" x14ac:dyDescent="0.15">
      <c r="A47" s="2"/>
      <c r="B47" s="112">
        <v>31</v>
      </c>
      <c r="C47" s="141"/>
      <c r="D47" s="125"/>
      <c r="E47" s="111"/>
      <c r="F47" s="234"/>
      <c r="G47" s="235"/>
      <c r="H47" s="274"/>
      <c r="I47" s="274"/>
      <c r="J47" s="269"/>
      <c r="K47" s="270"/>
      <c r="L47" s="271"/>
      <c r="M47" s="266"/>
      <c r="N47" s="267"/>
      <c r="O47" s="267"/>
      <c r="P47" s="267"/>
      <c r="Q47" s="267"/>
      <c r="R47" s="267"/>
      <c r="S47" s="267"/>
      <c r="T47" s="268"/>
      <c r="U47" s="262" t="str">
        <f t="shared" si="4"/>
        <v/>
      </c>
      <c r="V47" s="262"/>
      <c r="W47" s="263"/>
      <c r="X47" s="113"/>
      <c r="AA47" s="28" t="b">
        <f t="shared" si="1"/>
        <v>1</v>
      </c>
      <c r="AB47" s="28" t="b">
        <f t="shared" si="3"/>
        <v>0</v>
      </c>
      <c r="AC47" s="84" t="str">
        <f t="shared" si="2"/>
        <v>未入力</v>
      </c>
    </row>
    <row r="48" spans="1:31" s="35" customFormat="1" ht="20.45" customHeight="1" x14ac:dyDescent="0.15">
      <c r="A48" s="2"/>
      <c r="B48" s="110">
        <v>32</v>
      </c>
      <c r="C48" s="141"/>
      <c r="D48" s="125"/>
      <c r="E48" s="111"/>
      <c r="F48" s="234"/>
      <c r="G48" s="235"/>
      <c r="H48" s="274"/>
      <c r="I48" s="274"/>
      <c r="J48" s="269"/>
      <c r="K48" s="270"/>
      <c r="L48" s="271"/>
      <c r="M48" s="266"/>
      <c r="N48" s="267"/>
      <c r="O48" s="267"/>
      <c r="P48" s="267"/>
      <c r="Q48" s="267"/>
      <c r="R48" s="267"/>
      <c r="S48" s="267"/>
      <c r="T48" s="268"/>
      <c r="U48" s="262" t="str">
        <f t="shared" si="4"/>
        <v/>
      </c>
      <c r="V48" s="262"/>
      <c r="W48" s="263"/>
      <c r="X48" s="113"/>
      <c r="AA48" s="28" t="b">
        <f t="shared" si="1"/>
        <v>1</v>
      </c>
      <c r="AB48" s="28" t="b">
        <f t="shared" si="3"/>
        <v>0</v>
      </c>
      <c r="AC48" s="84" t="str">
        <f t="shared" si="2"/>
        <v>未入力</v>
      </c>
    </row>
    <row r="49" spans="1:29" s="35" customFormat="1" ht="20.45" customHeight="1" x14ac:dyDescent="0.15">
      <c r="A49" s="2"/>
      <c r="B49" s="112">
        <v>33</v>
      </c>
      <c r="C49" s="141"/>
      <c r="D49" s="125"/>
      <c r="E49" s="111"/>
      <c r="F49" s="234"/>
      <c r="G49" s="235"/>
      <c r="H49" s="274"/>
      <c r="I49" s="274"/>
      <c r="J49" s="269"/>
      <c r="K49" s="270"/>
      <c r="L49" s="271"/>
      <c r="M49" s="266"/>
      <c r="N49" s="267"/>
      <c r="O49" s="267"/>
      <c r="P49" s="267"/>
      <c r="Q49" s="267"/>
      <c r="R49" s="267"/>
      <c r="S49" s="267"/>
      <c r="T49" s="268"/>
      <c r="U49" s="262" t="str">
        <f t="shared" si="4"/>
        <v/>
      </c>
      <c r="V49" s="262"/>
      <c r="W49" s="263"/>
      <c r="X49" s="113"/>
      <c r="AA49" s="28" t="b">
        <f t="shared" ref="AA49:AA80" si="5">IF(COUNTBLANK($C49:$T49)=21,FALSE,TRUE)</f>
        <v>1</v>
      </c>
      <c r="AB49" s="28" t="b">
        <f t="shared" si="3"/>
        <v>0</v>
      </c>
      <c r="AC49" s="84" t="str">
        <f t="shared" ref="AC49:AC80" si="6">IF(COUNTIF($AA49:$AB49,TRUE)=2,"入力完了","未入力")</f>
        <v>未入力</v>
      </c>
    </row>
    <row r="50" spans="1:29" s="35" customFormat="1" ht="20.45" customHeight="1" x14ac:dyDescent="0.15">
      <c r="A50" s="2"/>
      <c r="B50" s="110">
        <v>34</v>
      </c>
      <c r="C50" s="141"/>
      <c r="D50" s="125"/>
      <c r="E50" s="111"/>
      <c r="F50" s="234"/>
      <c r="G50" s="235"/>
      <c r="H50" s="274"/>
      <c r="I50" s="274"/>
      <c r="J50" s="269"/>
      <c r="K50" s="270"/>
      <c r="L50" s="271"/>
      <c r="M50" s="266"/>
      <c r="N50" s="267"/>
      <c r="O50" s="267"/>
      <c r="P50" s="267"/>
      <c r="Q50" s="267"/>
      <c r="R50" s="267"/>
      <c r="S50" s="267"/>
      <c r="T50" s="268"/>
      <c r="U50" s="262" t="str">
        <f t="shared" ref="U50:U81" si="7">IF(J50="","",IF(AND($C$6="他商材を契約中",$T$3&lt;=DATEVALUE("2026/1/7")),60000,IF(AND($C$6="他商材を契約中",$T$3&lt;=DATEVALUE("2026/1/7")),20000,IF(AND($C$6="他商材を契約中",$T$3&gt;=DATEVALUE("2025/1/9")),70000,IF(AND($C$6="他商材を契約中",$T$3&gt;=DATEVALUE("2025/1/9")),30000,IF(AND($C$6="未契約",$T$3&lt;=DATEVALUE("2026/1/7")),80000,IF(AND($C$6="未契約",$T$3&lt;=DATEVALUE("2026/1/7")),40000,IF(AND($C$6="未契約",$T$3&gt;=DATEVALUE("2025/1/9")),100000,IF(AND($C$6="未契約",$T$3&gt;=DATEVALUE("2025/1/9")),50000,"error")))))))))</f>
        <v/>
      </c>
      <c r="V50" s="262"/>
      <c r="W50" s="263"/>
      <c r="X50" s="113"/>
      <c r="AA50" s="28" t="b">
        <f t="shared" si="5"/>
        <v>1</v>
      </c>
      <c r="AB50" s="28" t="b">
        <f t="shared" si="3"/>
        <v>0</v>
      </c>
      <c r="AC50" s="84" t="str">
        <f t="shared" si="6"/>
        <v>未入力</v>
      </c>
    </row>
    <row r="51" spans="1:29" s="35" customFormat="1" ht="20.45" customHeight="1" x14ac:dyDescent="0.15">
      <c r="A51" s="2"/>
      <c r="B51" s="112">
        <v>35</v>
      </c>
      <c r="C51" s="141"/>
      <c r="D51" s="125"/>
      <c r="E51" s="111"/>
      <c r="F51" s="234"/>
      <c r="G51" s="235"/>
      <c r="H51" s="274"/>
      <c r="I51" s="274"/>
      <c r="J51" s="269"/>
      <c r="K51" s="270"/>
      <c r="L51" s="271"/>
      <c r="M51" s="266"/>
      <c r="N51" s="267"/>
      <c r="O51" s="267"/>
      <c r="P51" s="267"/>
      <c r="Q51" s="267"/>
      <c r="R51" s="267"/>
      <c r="S51" s="267"/>
      <c r="T51" s="268"/>
      <c r="U51" s="262" t="str">
        <f t="shared" si="7"/>
        <v/>
      </c>
      <c r="V51" s="262"/>
      <c r="W51" s="263"/>
      <c r="X51" s="113"/>
      <c r="AA51" s="28" t="b">
        <f t="shared" si="5"/>
        <v>1</v>
      </c>
      <c r="AB51" s="28" t="b">
        <f t="shared" si="3"/>
        <v>0</v>
      </c>
      <c r="AC51" s="84" t="str">
        <f t="shared" si="6"/>
        <v>未入力</v>
      </c>
    </row>
    <row r="52" spans="1:29" s="35" customFormat="1" ht="20.45" customHeight="1" x14ac:dyDescent="0.15">
      <c r="A52" s="2"/>
      <c r="B52" s="110">
        <v>36</v>
      </c>
      <c r="C52" s="141"/>
      <c r="D52" s="125"/>
      <c r="E52" s="111"/>
      <c r="F52" s="234"/>
      <c r="G52" s="235"/>
      <c r="H52" s="274"/>
      <c r="I52" s="274"/>
      <c r="J52" s="269"/>
      <c r="K52" s="270"/>
      <c r="L52" s="271"/>
      <c r="M52" s="266"/>
      <c r="N52" s="267"/>
      <c r="O52" s="267"/>
      <c r="P52" s="267"/>
      <c r="Q52" s="267"/>
      <c r="R52" s="267"/>
      <c r="S52" s="267"/>
      <c r="T52" s="268"/>
      <c r="U52" s="262" t="str">
        <f t="shared" si="7"/>
        <v/>
      </c>
      <c r="V52" s="262"/>
      <c r="W52" s="263"/>
      <c r="X52" s="113"/>
      <c r="AA52" s="28" t="b">
        <f t="shared" si="5"/>
        <v>1</v>
      </c>
      <c r="AB52" s="28" t="b">
        <f t="shared" si="3"/>
        <v>0</v>
      </c>
      <c r="AC52" s="84" t="str">
        <f t="shared" si="6"/>
        <v>未入力</v>
      </c>
    </row>
    <row r="53" spans="1:29" s="35" customFormat="1" ht="20.45" customHeight="1" x14ac:dyDescent="0.15">
      <c r="A53" s="2"/>
      <c r="B53" s="112">
        <v>37</v>
      </c>
      <c r="C53" s="141"/>
      <c r="D53" s="125"/>
      <c r="E53" s="111"/>
      <c r="F53" s="234"/>
      <c r="G53" s="235"/>
      <c r="H53" s="274"/>
      <c r="I53" s="274"/>
      <c r="J53" s="269"/>
      <c r="K53" s="270"/>
      <c r="L53" s="271"/>
      <c r="M53" s="266"/>
      <c r="N53" s="267"/>
      <c r="O53" s="267"/>
      <c r="P53" s="267"/>
      <c r="Q53" s="267"/>
      <c r="R53" s="267"/>
      <c r="S53" s="267"/>
      <c r="T53" s="268"/>
      <c r="U53" s="262" t="str">
        <f t="shared" si="7"/>
        <v/>
      </c>
      <c r="V53" s="262"/>
      <c r="W53" s="263"/>
      <c r="X53" s="113"/>
      <c r="AA53" s="28" t="b">
        <f t="shared" si="5"/>
        <v>1</v>
      </c>
      <c r="AB53" s="28" t="b">
        <f t="shared" si="3"/>
        <v>0</v>
      </c>
      <c r="AC53" s="84" t="str">
        <f t="shared" si="6"/>
        <v>未入力</v>
      </c>
    </row>
    <row r="54" spans="1:29" s="35" customFormat="1" ht="20.45" customHeight="1" x14ac:dyDescent="0.15">
      <c r="A54" s="2"/>
      <c r="B54" s="110">
        <v>38</v>
      </c>
      <c r="C54" s="141"/>
      <c r="D54" s="125"/>
      <c r="E54" s="111"/>
      <c r="F54" s="234"/>
      <c r="G54" s="235"/>
      <c r="H54" s="274"/>
      <c r="I54" s="274"/>
      <c r="J54" s="269"/>
      <c r="K54" s="270"/>
      <c r="L54" s="271"/>
      <c r="M54" s="266"/>
      <c r="N54" s="267"/>
      <c r="O54" s="267"/>
      <c r="P54" s="267"/>
      <c r="Q54" s="267"/>
      <c r="R54" s="267"/>
      <c r="S54" s="267"/>
      <c r="T54" s="268"/>
      <c r="U54" s="262" t="str">
        <f t="shared" si="7"/>
        <v/>
      </c>
      <c r="V54" s="262"/>
      <c r="W54" s="263"/>
      <c r="X54" s="113"/>
      <c r="AA54" s="28" t="b">
        <f t="shared" si="5"/>
        <v>1</v>
      </c>
      <c r="AB54" s="28" t="b">
        <f t="shared" si="3"/>
        <v>0</v>
      </c>
      <c r="AC54" s="84" t="str">
        <f t="shared" si="6"/>
        <v>未入力</v>
      </c>
    </row>
    <row r="55" spans="1:29" s="35" customFormat="1" ht="20.45" customHeight="1" x14ac:dyDescent="0.15">
      <c r="A55" s="2"/>
      <c r="B55" s="112">
        <v>39</v>
      </c>
      <c r="C55" s="141"/>
      <c r="D55" s="125"/>
      <c r="E55" s="111"/>
      <c r="F55" s="234"/>
      <c r="G55" s="235"/>
      <c r="H55" s="274"/>
      <c r="I55" s="274"/>
      <c r="J55" s="269"/>
      <c r="K55" s="270"/>
      <c r="L55" s="271"/>
      <c r="M55" s="266"/>
      <c r="N55" s="267"/>
      <c r="O55" s="267"/>
      <c r="P55" s="267"/>
      <c r="Q55" s="267"/>
      <c r="R55" s="267"/>
      <c r="S55" s="267"/>
      <c r="T55" s="268"/>
      <c r="U55" s="262" t="str">
        <f t="shared" si="7"/>
        <v/>
      </c>
      <c r="V55" s="262"/>
      <c r="W55" s="263"/>
      <c r="X55" s="113"/>
      <c r="AA55" s="28" t="b">
        <f t="shared" si="5"/>
        <v>1</v>
      </c>
      <c r="AB55" s="28" t="b">
        <f t="shared" si="3"/>
        <v>0</v>
      </c>
      <c r="AC55" s="84" t="str">
        <f t="shared" si="6"/>
        <v>未入力</v>
      </c>
    </row>
    <row r="56" spans="1:29" s="35" customFormat="1" ht="20.45" customHeight="1" x14ac:dyDescent="0.15">
      <c r="A56" s="2"/>
      <c r="B56" s="110">
        <v>40</v>
      </c>
      <c r="C56" s="141"/>
      <c r="D56" s="125"/>
      <c r="E56" s="111"/>
      <c r="F56" s="234"/>
      <c r="G56" s="235"/>
      <c r="H56" s="274"/>
      <c r="I56" s="274"/>
      <c r="J56" s="269"/>
      <c r="K56" s="270"/>
      <c r="L56" s="271"/>
      <c r="M56" s="266"/>
      <c r="N56" s="267"/>
      <c r="O56" s="267"/>
      <c r="P56" s="267"/>
      <c r="Q56" s="267"/>
      <c r="R56" s="267"/>
      <c r="S56" s="267"/>
      <c r="T56" s="268"/>
      <c r="U56" s="262" t="str">
        <f t="shared" si="7"/>
        <v/>
      </c>
      <c r="V56" s="262"/>
      <c r="W56" s="263"/>
      <c r="X56" s="113"/>
      <c r="AA56" s="28" t="b">
        <f t="shared" si="5"/>
        <v>1</v>
      </c>
      <c r="AB56" s="28" t="b">
        <f t="shared" si="3"/>
        <v>0</v>
      </c>
      <c r="AC56" s="84" t="str">
        <f t="shared" si="6"/>
        <v>未入力</v>
      </c>
    </row>
    <row r="57" spans="1:29" s="35" customFormat="1" ht="20.45" customHeight="1" x14ac:dyDescent="0.15">
      <c r="A57" s="2"/>
      <c r="B57" s="112">
        <v>41</v>
      </c>
      <c r="C57" s="141"/>
      <c r="D57" s="125"/>
      <c r="E57" s="111"/>
      <c r="F57" s="234"/>
      <c r="G57" s="235"/>
      <c r="H57" s="274"/>
      <c r="I57" s="274"/>
      <c r="J57" s="269"/>
      <c r="K57" s="270"/>
      <c r="L57" s="271"/>
      <c r="M57" s="266"/>
      <c r="N57" s="267"/>
      <c r="O57" s="267"/>
      <c r="P57" s="267"/>
      <c r="Q57" s="267"/>
      <c r="R57" s="267"/>
      <c r="S57" s="267"/>
      <c r="T57" s="268"/>
      <c r="U57" s="262" t="str">
        <f t="shared" si="7"/>
        <v/>
      </c>
      <c r="V57" s="262"/>
      <c r="W57" s="263"/>
      <c r="X57" s="113"/>
      <c r="AA57" s="28" t="b">
        <f t="shared" si="5"/>
        <v>1</v>
      </c>
      <c r="AB57" s="28" t="b">
        <f t="shared" si="3"/>
        <v>0</v>
      </c>
      <c r="AC57" s="84" t="str">
        <f t="shared" si="6"/>
        <v>未入力</v>
      </c>
    </row>
    <row r="58" spans="1:29" s="35" customFormat="1" ht="20.45" customHeight="1" x14ac:dyDescent="0.15">
      <c r="A58" s="2"/>
      <c r="B58" s="110">
        <v>42</v>
      </c>
      <c r="C58" s="141"/>
      <c r="D58" s="125"/>
      <c r="E58" s="111"/>
      <c r="F58" s="234"/>
      <c r="G58" s="235"/>
      <c r="H58" s="274"/>
      <c r="I58" s="274"/>
      <c r="J58" s="269"/>
      <c r="K58" s="270"/>
      <c r="L58" s="271"/>
      <c r="M58" s="266"/>
      <c r="N58" s="267"/>
      <c r="O58" s="267"/>
      <c r="P58" s="267"/>
      <c r="Q58" s="267"/>
      <c r="R58" s="267"/>
      <c r="S58" s="267"/>
      <c r="T58" s="268"/>
      <c r="U58" s="262" t="str">
        <f t="shared" si="7"/>
        <v/>
      </c>
      <c r="V58" s="262"/>
      <c r="W58" s="263"/>
      <c r="X58" s="113"/>
      <c r="AA58" s="28" t="b">
        <f t="shared" si="5"/>
        <v>1</v>
      </c>
      <c r="AB58" s="28" t="b">
        <f t="shared" si="3"/>
        <v>0</v>
      </c>
      <c r="AC58" s="84" t="str">
        <f t="shared" si="6"/>
        <v>未入力</v>
      </c>
    </row>
    <row r="59" spans="1:29" s="35" customFormat="1" ht="20.45" customHeight="1" x14ac:dyDescent="0.15">
      <c r="A59" s="2"/>
      <c r="B59" s="112">
        <v>43</v>
      </c>
      <c r="C59" s="141"/>
      <c r="D59" s="125"/>
      <c r="E59" s="111"/>
      <c r="F59" s="234"/>
      <c r="G59" s="235"/>
      <c r="H59" s="274"/>
      <c r="I59" s="274"/>
      <c r="J59" s="269"/>
      <c r="K59" s="270"/>
      <c r="L59" s="271"/>
      <c r="M59" s="266"/>
      <c r="N59" s="267"/>
      <c r="O59" s="267"/>
      <c r="P59" s="267"/>
      <c r="Q59" s="267"/>
      <c r="R59" s="267"/>
      <c r="S59" s="267"/>
      <c r="T59" s="268"/>
      <c r="U59" s="262" t="str">
        <f t="shared" si="7"/>
        <v/>
      </c>
      <c r="V59" s="262"/>
      <c r="W59" s="263"/>
      <c r="X59" s="113"/>
      <c r="AA59" s="28" t="b">
        <f t="shared" si="5"/>
        <v>1</v>
      </c>
      <c r="AB59" s="28" t="b">
        <f t="shared" si="3"/>
        <v>0</v>
      </c>
      <c r="AC59" s="84" t="str">
        <f t="shared" si="6"/>
        <v>未入力</v>
      </c>
    </row>
    <row r="60" spans="1:29" s="35" customFormat="1" ht="20.45" customHeight="1" x14ac:dyDescent="0.15">
      <c r="A60" s="2"/>
      <c r="B60" s="110">
        <v>44</v>
      </c>
      <c r="C60" s="141"/>
      <c r="D60" s="125"/>
      <c r="E60" s="111"/>
      <c r="F60" s="234"/>
      <c r="G60" s="235"/>
      <c r="H60" s="274"/>
      <c r="I60" s="274"/>
      <c r="J60" s="269"/>
      <c r="K60" s="270"/>
      <c r="L60" s="271"/>
      <c r="M60" s="266"/>
      <c r="N60" s="267"/>
      <c r="O60" s="267"/>
      <c r="P60" s="267"/>
      <c r="Q60" s="267"/>
      <c r="R60" s="267"/>
      <c r="S60" s="267"/>
      <c r="T60" s="268"/>
      <c r="U60" s="262" t="str">
        <f t="shared" si="7"/>
        <v/>
      </c>
      <c r="V60" s="262"/>
      <c r="W60" s="263"/>
      <c r="X60" s="113"/>
      <c r="AA60" s="28" t="b">
        <f t="shared" si="5"/>
        <v>1</v>
      </c>
      <c r="AB60" s="28" t="b">
        <f t="shared" si="3"/>
        <v>0</v>
      </c>
      <c r="AC60" s="84" t="str">
        <f t="shared" si="6"/>
        <v>未入力</v>
      </c>
    </row>
    <row r="61" spans="1:29" s="35" customFormat="1" ht="20.45" customHeight="1" x14ac:dyDescent="0.15">
      <c r="A61" s="2"/>
      <c r="B61" s="112">
        <v>45</v>
      </c>
      <c r="C61" s="141"/>
      <c r="D61" s="125"/>
      <c r="E61" s="111"/>
      <c r="F61" s="234"/>
      <c r="G61" s="235"/>
      <c r="H61" s="274"/>
      <c r="I61" s="274"/>
      <c r="J61" s="269"/>
      <c r="K61" s="270"/>
      <c r="L61" s="271"/>
      <c r="M61" s="266"/>
      <c r="N61" s="267"/>
      <c r="O61" s="267"/>
      <c r="P61" s="267"/>
      <c r="Q61" s="267"/>
      <c r="R61" s="267"/>
      <c r="S61" s="267"/>
      <c r="T61" s="268"/>
      <c r="U61" s="262" t="str">
        <f t="shared" si="7"/>
        <v/>
      </c>
      <c r="V61" s="262"/>
      <c r="W61" s="263"/>
      <c r="X61" s="113"/>
      <c r="AA61" s="28" t="b">
        <f t="shared" si="5"/>
        <v>1</v>
      </c>
      <c r="AB61" s="28" t="b">
        <f t="shared" si="3"/>
        <v>0</v>
      </c>
      <c r="AC61" s="84" t="str">
        <f t="shared" si="6"/>
        <v>未入力</v>
      </c>
    </row>
    <row r="62" spans="1:29" s="35" customFormat="1" ht="20.45" customHeight="1" x14ac:dyDescent="0.15">
      <c r="A62" s="2"/>
      <c r="B62" s="110">
        <v>46</v>
      </c>
      <c r="C62" s="141"/>
      <c r="D62" s="125"/>
      <c r="E62" s="111"/>
      <c r="F62" s="234"/>
      <c r="G62" s="235"/>
      <c r="H62" s="274"/>
      <c r="I62" s="274"/>
      <c r="J62" s="269"/>
      <c r="K62" s="270"/>
      <c r="L62" s="271"/>
      <c r="M62" s="266"/>
      <c r="N62" s="267"/>
      <c r="O62" s="267"/>
      <c r="P62" s="267"/>
      <c r="Q62" s="267"/>
      <c r="R62" s="267"/>
      <c r="S62" s="267"/>
      <c r="T62" s="268"/>
      <c r="U62" s="262" t="str">
        <f t="shared" si="7"/>
        <v/>
      </c>
      <c r="V62" s="262"/>
      <c r="W62" s="263"/>
      <c r="X62" s="113"/>
      <c r="AA62" s="28" t="b">
        <f t="shared" si="5"/>
        <v>1</v>
      </c>
      <c r="AB62" s="28" t="b">
        <f t="shared" si="3"/>
        <v>0</v>
      </c>
      <c r="AC62" s="84" t="str">
        <f t="shared" si="6"/>
        <v>未入力</v>
      </c>
    </row>
    <row r="63" spans="1:29" s="35" customFormat="1" ht="20.45" customHeight="1" x14ac:dyDescent="0.15">
      <c r="A63" s="2"/>
      <c r="B63" s="112">
        <v>47</v>
      </c>
      <c r="C63" s="141"/>
      <c r="D63" s="125"/>
      <c r="E63" s="111"/>
      <c r="F63" s="234"/>
      <c r="G63" s="235"/>
      <c r="H63" s="274"/>
      <c r="I63" s="274"/>
      <c r="J63" s="269"/>
      <c r="K63" s="270"/>
      <c r="L63" s="271"/>
      <c r="M63" s="266"/>
      <c r="N63" s="267"/>
      <c r="O63" s="267"/>
      <c r="P63" s="267"/>
      <c r="Q63" s="267"/>
      <c r="R63" s="267"/>
      <c r="S63" s="267"/>
      <c r="T63" s="268"/>
      <c r="U63" s="262" t="str">
        <f t="shared" si="7"/>
        <v/>
      </c>
      <c r="V63" s="262"/>
      <c r="W63" s="263"/>
      <c r="X63" s="113"/>
      <c r="AA63" s="28" t="b">
        <f t="shared" si="5"/>
        <v>1</v>
      </c>
      <c r="AB63" s="28" t="b">
        <f t="shared" si="3"/>
        <v>0</v>
      </c>
      <c r="AC63" s="84" t="str">
        <f t="shared" si="6"/>
        <v>未入力</v>
      </c>
    </row>
    <row r="64" spans="1:29" s="35" customFormat="1" ht="20.45" customHeight="1" x14ac:dyDescent="0.15">
      <c r="A64" s="2"/>
      <c r="B64" s="110">
        <v>48</v>
      </c>
      <c r="C64" s="141"/>
      <c r="D64" s="125"/>
      <c r="E64" s="111"/>
      <c r="F64" s="234"/>
      <c r="G64" s="235"/>
      <c r="H64" s="274"/>
      <c r="I64" s="274"/>
      <c r="J64" s="269"/>
      <c r="K64" s="270"/>
      <c r="L64" s="271"/>
      <c r="M64" s="266"/>
      <c r="N64" s="267"/>
      <c r="O64" s="267"/>
      <c r="P64" s="267"/>
      <c r="Q64" s="267"/>
      <c r="R64" s="267"/>
      <c r="S64" s="267"/>
      <c r="T64" s="268"/>
      <c r="U64" s="262" t="str">
        <f t="shared" si="7"/>
        <v/>
      </c>
      <c r="V64" s="262"/>
      <c r="W64" s="263"/>
      <c r="X64" s="113"/>
      <c r="AA64" s="28" t="b">
        <f t="shared" si="5"/>
        <v>1</v>
      </c>
      <c r="AB64" s="28" t="b">
        <f t="shared" si="3"/>
        <v>0</v>
      </c>
      <c r="AC64" s="84" t="str">
        <f t="shared" si="6"/>
        <v>未入力</v>
      </c>
    </row>
    <row r="65" spans="1:29" s="35" customFormat="1" ht="20.45" customHeight="1" x14ac:dyDescent="0.15">
      <c r="A65" s="2"/>
      <c r="B65" s="112">
        <v>49</v>
      </c>
      <c r="C65" s="141"/>
      <c r="D65" s="125"/>
      <c r="E65" s="111"/>
      <c r="F65" s="234"/>
      <c r="G65" s="235"/>
      <c r="H65" s="274"/>
      <c r="I65" s="274"/>
      <c r="J65" s="269"/>
      <c r="K65" s="270"/>
      <c r="L65" s="271"/>
      <c r="M65" s="266"/>
      <c r="N65" s="267"/>
      <c r="O65" s="267"/>
      <c r="P65" s="267"/>
      <c r="Q65" s="267"/>
      <c r="R65" s="267"/>
      <c r="S65" s="267"/>
      <c r="T65" s="268"/>
      <c r="U65" s="262" t="str">
        <f t="shared" si="7"/>
        <v/>
      </c>
      <c r="V65" s="262"/>
      <c r="W65" s="263"/>
      <c r="X65" s="113"/>
      <c r="AA65" s="28" t="b">
        <f t="shared" si="5"/>
        <v>1</v>
      </c>
      <c r="AB65" s="28" t="b">
        <f t="shared" si="3"/>
        <v>0</v>
      </c>
      <c r="AC65" s="84" t="str">
        <f t="shared" si="6"/>
        <v>未入力</v>
      </c>
    </row>
    <row r="66" spans="1:29" s="35" customFormat="1" ht="20.45" customHeight="1" x14ac:dyDescent="0.15">
      <c r="A66" s="2"/>
      <c r="B66" s="110">
        <v>50</v>
      </c>
      <c r="C66" s="142"/>
      <c r="D66" s="125"/>
      <c r="E66" s="111"/>
      <c r="F66" s="234"/>
      <c r="G66" s="235"/>
      <c r="H66" s="274"/>
      <c r="I66" s="274"/>
      <c r="J66" s="269"/>
      <c r="K66" s="270"/>
      <c r="L66" s="271"/>
      <c r="M66" s="266"/>
      <c r="N66" s="267"/>
      <c r="O66" s="267"/>
      <c r="P66" s="267"/>
      <c r="Q66" s="267"/>
      <c r="R66" s="267"/>
      <c r="S66" s="267"/>
      <c r="T66" s="268"/>
      <c r="U66" s="262" t="str">
        <f t="shared" si="7"/>
        <v/>
      </c>
      <c r="V66" s="262"/>
      <c r="W66" s="263"/>
      <c r="X66" s="113"/>
      <c r="AA66" s="28" t="b">
        <f t="shared" si="5"/>
        <v>1</v>
      </c>
      <c r="AB66" s="28" t="b">
        <f t="shared" si="3"/>
        <v>0</v>
      </c>
      <c r="AC66" s="84" t="str">
        <f t="shared" si="6"/>
        <v>未入力</v>
      </c>
    </row>
    <row r="67" spans="1:29" s="35" customFormat="1" ht="20.45" customHeight="1" x14ac:dyDescent="0.15">
      <c r="A67" s="2"/>
      <c r="B67" s="112">
        <v>51</v>
      </c>
      <c r="C67" s="141"/>
      <c r="D67" s="125"/>
      <c r="E67" s="125"/>
      <c r="F67" s="234"/>
      <c r="G67" s="235"/>
      <c r="H67" s="275"/>
      <c r="I67" s="275"/>
      <c r="J67" s="269"/>
      <c r="K67" s="270"/>
      <c r="L67" s="271"/>
      <c r="M67" s="266"/>
      <c r="N67" s="267"/>
      <c r="O67" s="267"/>
      <c r="P67" s="267"/>
      <c r="Q67" s="267"/>
      <c r="R67" s="267"/>
      <c r="S67" s="267"/>
      <c r="T67" s="268"/>
      <c r="U67" s="262" t="str">
        <f t="shared" si="7"/>
        <v/>
      </c>
      <c r="V67" s="262"/>
      <c r="W67" s="263"/>
      <c r="X67" s="1"/>
      <c r="AA67" s="28" t="b">
        <f t="shared" si="5"/>
        <v>1</v>
      </c>
      <c r="AB67" s="28" t="b">
        <f t="shared" si="3"/>
        <v>0</v>
      </c>
      <c r="AC67" s="84" t="str">
        <f t="shared" si="6"/>
        <v>未入力</v>
      </c>
    </row>
    <row r="68" spans="1:29" s="35" customFormat="1" ht="20.45" customHeight="1" x14ac:dyDescent="0.15">
      <c r="A68" s="2"/>
      <c r="B68" s="110">
        <v>52</v>
      </c>
      <c r="C68" s="141"/>
      <c r="D68" s="125"/>
      <c r="E68" s="125"/>
      <c r="F68" s="234"/>
      <c r="G68" s="235"/>
      <c r="H68" s="275"/>
      <c r="I68" s="275"/>
      <c r="J68" s="269"/>
      <c r="K68" s="270"/>
      <c r="L68" s="271"/>
      <c r="M68" s="266"/>
      <c r="N68" s="267"/>
      <c r="O68" s="267"/>
      <c r="P68" s="267"/>
      <c r="Q68" s="267"/>
      <c r="R68" s="267"/>
      <c r="S68" s="267"/>
      <c r="T68" s="268"/>
      <c r="U68" s="262" t="str">
        <f t="shared" si="7"/>
        <v/>
      </c>
      <c r="V68" s="262"/>
      <c r="W68" s="263"/>
      <c r="X68" s="1"/>
      <c r="AA68" s="28" t="b">
        <f t="shared" si="5"/>
        <v>1</v>
      </c>
      <c r="AB68" s="28" t="b">
        <f t="shared" si="3"/>
        <v>0</v>
      </c>
      <c r="AC68" s="84" t="str">
        <f t="shared" si="6"/>
        <v>未入力</v>
      </c>
    </row>
    <row r="69" spans="1:29" s="35" customFormat="1" ht="20.45" customHeight="1" x14ac:dyDescent="0.15">
      <c r="A69" s="2"/>
      <c r="B69" s="112">
        <v>53</v>
      </c>
      <c r="C69" s="141"/>
      <c r="D69" s="125"/>
      <c r="E69" s="125"/>
      <c r="F69" s="234"/>
      <c r="G69" s="235"/>
      <c r="H69" s="275"/>
      <c r="I69" s="275"/>
      <c r="J69" s="269"/>
      <c r="K69" s="270"/>
      <c r="L69" s="271"/>
      <c r="M69" s="266"/>
      <c r="N69" s="267"/>
      <c r="O69" s="267"/>
      <c r="P69" s="267"/>
      <c r="Q69" s="267"/>
      <c r="R69" s="267"/>
      <c r="S69" s="267"/>
      <c r="T69" s="268"/>
      <c r="U69" s="262" t="str">
        <f t="shared" si="7"/>
        <v/>
      </c>
      <c r="V69" s="262"/>
      <c r="W69" s="263"/>
      <c r="X69" s="1"/>
      <c r="AA69" s="28" t="b">
        <f t="shared" si="5"/>
        <v>1</v>
      </c>
      <c r="AB69" s="28" t="b">
        <f t="shared" si="3"/>
        <v>0</v>
      </c>
      <c r="AC69" s="84" t="str">
        <f t="shared" si="6"/>
        <v>未入力</v>
      </c>
    </row>
    <row r="70" spans="1:29" s="35" customFormat="1" ht="20.45" customHeight="1" x14ac:dyDescent="0.15">
      <c r="A70" s="2"/>
      <c r="B70" s="110">
        <v>54</v>
      </c>
      <c r="C70" s="141"/>
      <c r="D70" s="125"/>
      <c r="E70" s="125"/>
      <c r="F70" s="234"/>
      <c r="G70" s="235"/>
      <c r="H70" s="275"/>
      <c r="I70" s="275"/>
      <c r="J70" s="269"/>
      <c r="K70" s="270"/>
      <c r="L70" s="271"/>
      <c r="M70" s="266"/>
      <c r="N70" s="267"/>
      <c r="O70" s="267"/>
      <c r="P70" s="267"/>
      <c r="Q70" s="267"/>
      <c r="R70" s="267"/>
      <c r="S70" s="267"/>
      <c r="T70" s="268"/>
      <c r="U70" s="262" t="str">
        <f t="shared" si="7"/>
        <v/>
      </c>
      <c r="V70" s="262"/>
      <c r="W70" s="263"/>
      <c r="X70" s="1"/>
      <c r="AA70" s="28" t="b">
        <f t="shared" si="5"/>
        <v>1</v>
      </c>
      <c r="AB70" s="28" t="b">
        <f t="shared" si="3"/>
        <v>0</v>
      </c>
      <c r="AC70" s="84" t="str">
        <f t="shared" si="6"/>
        <v>未入力</v>
      </c>
    </row>
    <row r="71" spans="1:29" s="35" customFormat="1" ht="20.45" customHeight="1" x14ac:dyDescent="0.15">
      <c r="A71" s="2"/>
      <c r="B71" s="112">
        <v>55</v>
      </c>
      <c r="C71" s="141"/>
      <c r="D71" s="125"/>
      <c r="E71" s="125"/>
      <c r="F71" s="234"/>
      <c r="G71" s="235"/>
      <c r="H71" s="275"/>
      <c r="I71" s="275"/>
      <c r="J71" s="269"/>
      <c r="K71" s="270"/>
      <c r="L71" s="271"/>
      <c r="M71" s="266"/>
      <c r="N71" s="267"/>
      <c r="O71" s="267"/>
      <c r="P71" s="267"/>
      <c r="Q71" s="267"/>
      <c r="R71" s="267"/>
      <c r="S71" s="267"/>
      <c r="T71" s="268"/>
      <c r="U71" s="262" t="str">
        <f t="shared" si="7"/>
        <v/>
      </c>
      <c r="V71" s="262"/>
      <c r="W71" s="263"/>
      <c r="X71" s="1"/>
      <c r="AA71" s="28" t="b">
        <f t="shared" si="5"/>
        <v>1</v>
      </c>
      <c r="AB71" s="28" t="b">
        <f t="shared" si="3"/>
        <v>0</v>
      </c>
      <c r="AC71" s="84" t="str">
        <f t="shared" si="6"/>
        <v>未入力</v>
      </c>
    </row>
    <row r="72" spans="1:29" s="35" customFormat="1" ht="20.45" customHeight="1" x14ac:dyDescent="0.15">
      <c r="A72" s="2"/>
      <c r="B72" s="110">
        <v>56</v>
      </c>
      <c r="C72" s="141"/>
      <c r="D72" s="125"/>
      <c r="E72" s="125"/>
      <c r="F72" s="234"/>
      <c r="G72" s="235"/>
      <c r="H72" s="275"/>
      <c r="I72" s="275"/>
      <c r="J72" s="269"/>
      <c r="K72" s="270"/>
      <c r="L72" s="271"/>
      <c r="M72" s="266"/>
      <c r="N72" s="267"/>
      <c r="O72" s="267"/>
      <c r="P72" s="267"/>
      <c r="Q72" s="267"/>
      <c r="R72" s="267"/>
      <c r="S72" s="267"/>
      <c r="T72" s="268"/>
      <c r="U72" s="262" t="str">
        <f t="shared" si="7"/>
        <v/>
      </c>
      <c r="V72" s="262"/>
      <c r="W72" s="263"/>
      <c r="X72" s="1"/>
      <c r="AA72" s="28" t="b">
        <f t="shared" si="5"/>
        <v>1</v>
      </c>
      <c r="AB72" s="28" t="b">
        <f t="shared" si="3"/>
        <v>0</v>
      </c>
      <c r="AC72" s="84" t="str">
        <f t="shared" si="6"/>
        <v>未入力</v>
      </c>
    </row>
    <row r="73" spans="1:29" s="35" customFormat="1" ht="20.45" customHeight="1" x14ac:dyDescent="0.15">
      <c r="A73" s="2"/>
      <c r="B73" s="112">
        <v>57</v>
      </c>
      <c r="C73" s="141"/>
      <c r="D73" s="125"/>
      <c r="E73" s="125"/>
      <c r="F73" s="234"/>
      <c r="G73" s="235"/>
      <c r="H73" s="275"/>
      <c r="I73" s="275"/>
      <c r="J73" s="269"/>
      <c r="K73" s="270"/>
      <c r="L73" s="271"/>
      <c r="M73" s="266"/>
      <c r="N73" s="267"/>
      <c r="O73" s="267"/>
      <c r="P73" s="267"/>
      <c r="Q73" s="267"/>
      <c r="R73" s="267"/>
      <c r="S73" s="267"/>
      <c r="T73" s="268"/>
      <c r="U73" s="262" t="str">
        <f t="shared" si="7"/>
        <v/>
      </c>
      <c r="V73" s="262"/>
      <c r="W73" s="263"/>
      <c r="X73" s="1"/>
      <c r="AA73" s="28" t="b">
        <f t="shared" si="5"/>
        <v>1</v>
      </c>
      <c r="AB73" s="28" t="b">
        <f t="shared" si="3"/>
        <v>0</v>
      </c>
      <c r="AC73" s="84" t="str">
        <f t="shared" si="6"/>
        <v>未入力</v>
      </c>
    </row>
    <row r="74" spans="1:29" s="35" customFormat="1" ht="20.45" customHeight="1" x14ac:dyDescent="0.15">
      <c r="A74" s="2"/>
      <c r="B74" s="110">
        <v>58</v>
      </c>
      <c r="C74" s="141"/>
      <c r="D74" s="125"/>
      <c r="E74" s="125"/>
      <c r="F74" s="234"/>
      <c r="G74" s="235"/>
      <c r="H74" s="275"/>
      <c r="I74" s="275"/>
      <c r="J74" s="269"/>
      <c r="K74" s="270"/>
      <c r="L74" s="271"/>
      <c r="M74" s="266"/>
      <c r="N74" s="267"/>
      <c r="O74" s="267"/>
      <c r="P74" s="267"/>
      <c r="Q74" s="267"/>
      <c r="R74" s="267"/>
      <c r="S74" s="267"/>
      <c r="T74" s="268"/>
      <c r="U74" s="262" t="str">
        <f t="shared" si="7"/>
        <v/>
      </c>
      <c r="V74" s="262"/>
      <c r="W74" s="263"/>
      <c r="X74" s="1"/>
      <c r="AA74" s="28" t="b">
        <f t="shared" si="5"/>
        <v>1</v>
      </c>
      <c r="AB74" s="28" t="b">
        <f t="shared" si="3"/>
        <v>0</v>
      </c>
      <c r="AC74" s="84" t="str">
        <f t="shared" si="6"/>
        <v>未入力</v>
      </c>
    </row>
    <row r="75" spans="1:29" s="35" customFormat="1" ht="20.45" customHeight="1" x14ac:dyDescent="0.15">
      <c r="A75" s="2"/>
      <c r="B75" s="112">
        <v>59</v>
      </c>
      <c r="C75" s="141"/>
      <c r="D75" s="125"/>
      <c r="E75" s="125"/>
      <c r="F75" s="234"/>
      <c r="G75" s="235"/>
      <c r="H75" s="275"/>
      <c r="I75" s="275"/>
      <c r="J75" s="269"/>
      <c r="K75" s="270"/>
      <c r="L75" s="271"/>
      <c r="M75" s="266"/>
      <c r="N75" s="267"/>
      <c r="O75" s="267"/>
      <c r="P75" s="267"/>
      <c r="Q75" s="267"/>
      <c r="R75" s="267"/>
      <c r="S75" s="267"/>
      <c r="T75" s="268"/>
      <c r="U75" s="262" t="str">
        <f t="shared" si="7"/>
        <v/>
      </c>
      <c r="V75" s="262"/>
      <c r="W75" s="263"/>
      <c r="X75" s="1"/>
      <c r="AA75" s="28" t="b">
        <f t="shared" si="5"/>
        <v>1</v>
      </c>
      <c r="AB75" s="28" t="b">
        <f t="shared" si="3"/>
        <v>0</v>
      </c>
      <c r="AC75" s="84" t="str">
        <f t="shared" si="6"/>
        <v>未入力</v>
      </c>
    </row>
    <row r="76" spans="1:29" s="35" customFormat="1" ht="20.45" customHeight="1" x14ac:dyDescent="0.15">
      <c r="A76" s="2"/>
      <c r="B76" s="110">
        <v>60</v>
      </c>
      <c r="C76" s="141"/>
      <c r="D76" s="125"/>
      <c r="E76" s="125"/>
      <c r="F76" s="234"/>
      <c r="G76" s="235"/>
      <c r="H76" s="275"/>
      <c r="I76" s="275"/>
      <c r="J76" s="269"/>
      <c r="K76" s="270"/>
      <c r="L76" s="271"/>
      <c r="M76" s="266"/>
      <c r="N76" s="267"/>
      <c r="O76" s="267"/>
      <c r="P76" s="267"/>
      <c r="Q76" s="267"/>
      <c r="R76" s="267"/>
      <c r="S76" s="267"/>
      <c r="T76" s="268"/>
      <c r="U76" s="262" t="str">
        <f t="shared" si="7"/>
        <v/>
      </c>
      <c r="V76" s="262"/>
      <c r="W76" s="263"/>
      <c r="X76" s="1"/>
      <c r="AA76" s="28" t="b">
        <f t="shared" si="5"/>
        <v>1</v>
      </c>
      <c r="AB76" s="28" t="b">
        <f t="shared" si="3"/>
        <v>0</v>
      </c>
      <c r="AC76" s="84" t="str">
        <f t="shared" si="6"/>
        <v>未入力</v>
      </c>
    </row>
    <row r="77" spans="1:29" s="35" customFormat="1" ht="20.45" customHeight="1" x14ac:dyDescent="0.15">
      <c r="A77" s="2"/>
      <c r="B77" s="112">
        <v>61</v>
      </c>
      <c r="C77" s="141"/>
      <c r="D77" s="125"/>
      <c r="E77" s="125"/>
      <c r="F77" s="234"/>
      <c r="G77" s="235"/>
      <c r="H77" s="275"/>
      <c r="I77" s="275"/>
      <c r="J77" s="269"/>
      <c r="K77" s="270"/>
      <c r="L77" s="271"/>
      <c r="M77" s="266"/>
      <c r="N77" s="267"/>
      <c r="O77" s="267"/>
      <c r="P77" s="267"/>
      <c r="Q77" s="267"/>
      <c r="R77" s="267"/>
      <c r="S77" s="267"/>
      <c r="T77" s="268"/>
      <c r="U77" s="262" t="str">
        <f t="shared" si="7"/>
        <v/>
      </c>
      <c r="V77" s="262"/>
      <c r="W77" s="263"/>
      <c r="X77" s="1"/>
      <c r="AA77" s="28" t="b">
        <f t="shared" si="5"/>
        <v>1</v>
      </c>
      <c r="AB77" s="28" t="b">
        <f t="shared" si="3"/>
        <v>0</v>
      </c>
      <c r="AC77" s="84" t="str">
        <f t="shared" si="6"/>
        <v>未入力</v>
      </c>
    </row>
    <row r="78" spans="1:29" s="35" customFormat="1" ht="20.45" customHeight="1" x14ac:dyDescent="0.15">
      <c r="A78" s="2"/>
      <c r="B78" s="110">
        <v>62</v>
      </c>
      <c r="C78" s="141"/>
      <c r="D78" s="125"/>
      <c r="E78" s="125"/>
      <c r="F78" s="234"/>
      <c r="G78" s="235"/>
      <c r="H78" s="275"/>
      <c r="I78" s="275"/>
      <c r="J78" s="269"/>
      <c r="K78" s="270"/>
      <c r="L78" s="271"/>
      <c r="M78" s="266"/>
      <c r="N78" s="267"/>
      <c r="O78" s="267"/>
      <c r="P78" s="267"/>
      <c r="Q78" s="267"/>
      <c r="R78" s="267"/>
      <c r="S78" s="267"/>
      <c r="T78" s="268"/>
      <c r="U78" s="262" t="str">
        <f t="shared" si="7"/>
        <v/>
      </c>
      <c r="V78" s="262"/>
      <c r="W78" s="263"/>
      <c r="X78" s="1"/>
      <c r="AA78" s="28" t="b">
        <f t="shared" si="5"/>
        <v>1</v>
      </c>
      <c r="AB78" s="28" t="b">
        <f t="shared" si="3"/>
        <v>0</v>
      </c>
      <c r="AC78" s="84" t="str">
        <f t="shared" si="6"/>
        <v>未入力</v>
      </c>
    </row>
    <row r="79" spans="1:29" s="35" customFormat="1" ht="20.45" customHeight="1" x14ac:dyDescent="0.15">
      <c r="A79" s="2"/>
      <c r="B79" s="112">
        <v>63</v>
      </c>
      <c r="C79" s="141"/>
      <c r="D79" s="125"/>
      <c r="E79" s="125"/>
      <c r="F79" s="234"/>
      <c r="G79" s="235"/>
      <c r="H79" s="275"/>
      <c r="I79" s="275"/>
      <c r="J79" s="269"/>
      <c r="K79" s="270"/>
      <c r="L79" s="271"/>
      <c r="M79" s="266"/>
      <c r="N79" s="267"/>
      <c r="O79" s="267"/>
      <c r="P79" s="267"/>
      <c r="Q79" s="267"/>
      <c r="R79" s="267"/>
      <c r="S79" s="267"/>
      <c r="T79" s="268"/>
      <c r="U79" s="262" t="str">
        <f t="shared" si="7"/>
        <v/>
      </c>
      <c r="V79" s="262"/>
      <c r="W79" s="263"/>
      <c r="X79" s="1"/>
      <c r="AA79" s="28" t="b">
        <f t="shared" si="5"/>
        <v>1</v>
      </c>
      <c r="AB79" s="28" t="b">
        <f t="shared" si="3"/>
        <v>0</v>
      </c>
      <c r="AC79" s="84" t="str">
        <f t="shared" si="6"/>
        <v>未入力</v>
      </c>
    </row>
    <row r="80" spans="1:29" s="35" customFormat="1" ht="20.45" customHeight="1" x14ac:dyDescent="0.15">
      <c r="A80" s="2"/>
      <c r="B80" s="110">
        <v>64</v>
      </c>
      <c r="C80" s="141"/>
      <c r="D80" s="125"/>
      <c r="E80" s="125"/>
      <c r="F80" s="234"/>
      <c r="G80" s="235"/>
      <c r="H80" s="275"/>
      <c r="I80" s="275"/>
      <c r="J80" s="269"/>
      <c r="K80" s="270"/>
      <c r="L80" s="271"/>
      <c r="M80" s="266"/>
      <c r="N80" s="267"/>
      <c r="O80" s="267"/>
      <c r="P80" s="267"/>
      <c r="Q80" s="267"/>
      <c r="R80" s="267"/>
      <c r="S80" s="267"/>
      <c r="T80" s="268"/>
      <c r="U80" s="262" t="str">
        <f t="shared" si="7"/>
        <v/>
      </c>
      <c r="V80" s="262"/>
      <c r="W80" s="263"/>
      <c r="X80" s="1"/>
      <c r="AA80" s="28" t="b">
        <f t="shared" si="5"/>
        <v>1</v>
      </c>
      <c r="AB80" s="28" t="b">
        <f t="shared" si="3"/>
        <v>0</v>
      </c>
      <c r="AC80" s="84" t="str">
        <f t="shared" si="6"/>
        <v>未入力</v>
      </c>
    </row>
    <row r="81" spans="1:29" s="35" customFormat="1" ht="20.45" customHeight="1" x14ac:dyDescent="0.15">
      <c r="A81" s="2"/>
      <c r="B81" s="112">
        <v>65</v>
      </c>
      <c r="C81" s="141"/>
      <c r="D81" s="125"/>
      <c r="E81" s="125"/>
      <c r="F81" s="234"/>
      <c r="G81" s="235"/>
      <c r="H81" s="275"/>
      <c r="I81" s="275"/>
      <c r="J81" s="269"/>
      <c r="K81" s="270"/>
      <c r="L81" s="271"/>
      <c r="M81" s="266"/>
      <c r="N81" s="267"/>
      <c r="O81" s="267"/>
      <c r="P81" s="267"/>
      <c r="Q81" s="267"/>
      <c r="R81" s="267"/>
      <c r="S81" s="267"/>
      <c r="T81" s="268"/>
      <c r="U81" s="262" t="str">
        <f t="shared" si="7"/>
        <v/>
      </c>
      <c r="V81" s="262"/>
      <c r="W81" s="263"/>
      <c r="X81" s="1"/>
      <c r="AA81" s="28" t="b">
        <f t="shared" ref="AA81:AA86" si="8">IF(COUNTBLANK($C81:$T81)=21,FALSE,TRUE)</f>
        <v>1</v>
      </c>
      <c r="AB81" s="28" t="b">
        <f t="shared" si="3"/>
        <v>0</v>
      </c>
      <c r="AC81" s="84" t="str">
        <f t="shared" ref="AC81:AC116" si="9">IF(COUNTIF($AA81:$AB81,TRUE)=2,"入力完了","未入力")</f>
        <v>未入力</v>
      </c>
    </row>
    <row r="82" spans="1:29" s="35" customFormat="1" ht="20.45" customHeight="1" x14ac:dyDescent="0.15">
      <c r="A82" s="2"/>
      <c r="B82" s="110">
        <v>66</v>
      </c>
      <c r="C82" s="141"/>
      <c r="D82" s="125"/>
      <c r="E82" s="125"/>
      <c r="F82" s="234"/>
      <c r="G82" s="235"/>
      <c r="H82" s="275"/>
      <c r="I82" s="275"/>
      <c r="J82" s="269"/>
      <c r="K82" s="270"/>
      <c r="L82" s="271"/>
      <c r="M82" s="266"/>
      <c r="N82" s="267"/>
      <c r="O82" s="267"/>
      <c r="P82" s="267"/>
      <c r="Q82" s="267"/>
      <c r="R82" s="267"/>
      <c r="S82" s="267"/>
      <c r="T82" s="268"/>
      <c r="U82" s="262" t="str">
        <f t="shared" ref="U82:U116" si="10">IF(J82="","",IF(AND($C$6="他商材を契約中",$T$3&lt;=DATEVALUE("2026/1/7")),60000,IF(AND($C$6="他商材を契約中",$T$3&lt;=DATEVALUE("2026/1/7")),20000,IF(AND($C$6="他商材を契約中",$T$3&gt;=DATEVALUE("2025/1/9")),70000,IF(AND($C$6="他商材を契約中",$T$3&gt;=DATEVALUE("2025/1/9")),30000,IF(AND($C$6="未契約",$T$3&lt;=DATEVALUE("2026/1/7")),80000,IF(AND($C$6="未契約",$T$3&lt;=DATEVALUE("2026/1/7")),40000,IF(AND($C$6="未契約",$T$3&gt;=DATEVALUE("2025/1/9")),100000,IF(AND($C$6="未契約",$T$3&gt;=DATEVALUE("2025/1/9")),50000,"error")))))))))</f>
        <v/>
      </c>
      <c r="V82" s="262"/>
      <c r="W82" s="263"/>
      <c r="X82" s="1"/>
      <c r="AA82" s="28" t="b">
        <f t="shared" si="8"/>
        <v>1</v>
      </c>
      <c r="AB82" s="28" t="b">
        <f t="shared" ref="AB82:AB116" si="11">IF($U82="",FALSE,IF($U82="ご契約状況未入力",FALSE,TRUE))</f>
        <v>0</v>
      </c>
      <c r="AC82" s="84" t="str">
        <f t="shared" si="9"/>
        <v>未入力</v>
      </c>
    </row>
    <row r="83" spans="1:29" s="35" customFormat="1" ht="20.45" customHeight="1" x14ac:dyDescent="0.15">
      <c r="A83" s="2"/>
      <c r="B83" s="112">
        <v>67</v>
      </c>
      <c r="C83" s="141"/>
      <c r="D83" s="125"/>
      <c r="E83" s="125"/>
      <c r="F83" s="234"/>
      <c r="G83" s="235"/>
      <c r="H83" s="275"/>
      <c r="I83" s="275"/>
      <c r="J83" s="269"/>
      <c r="K83" s="270"/>
      <c r="L83" s="271"/>
      <c r="M83" s="266"/>
      <c r="N83" s="267"/>
      <c r="O83" s="267"/>
      <c r="P83" s="267"/>
      <c r="Q83" s="267"/>
      <c r="R83" s="267"/>
      <c r="S83" s="267"/>
      <c r="T83" s="268"/>
      <c r="U83" s="262" t="str">
        <f t="shared" si="10"/>
        <v/>
      </c>
      <c r="V83" s="262"/>
      <c r="W83" s="263"/>
      <c r="X83" s="1"/>
      <c r="AA83" s="28" t="b">
        <f t="shared" si="8"/>
        <v>1</v>
      </c>
      <c r="AB83" s="28" t="b">
        <f t="shared" si="11"/>
        <v>0</v>
      </c>
      <c r="AC83" s="84" t="str">
        <f t="shared" si="9"/>
        <v>未入力</v>
      </c>
    </row>
    <row r="84" spans="1:29" s="35" customFormat="1" ht="20.45" customHeight="1" x14ac:dyDescent="0.15">
      <c r="A84" s="2"/>
      <c r="B84" s="110">
        <v>68</v>
      </c>
      <c r="C84" s="141"/>
      <c r="D84" s="125"/>
      <c r="E84" s="125"/>
      <c r="F84" s="234"/>
      <c r="G84" s="235"/>
      <c r="H84" s="275"/>
      <c r="I84" s="275"/>
      <c r="J84" s="269"/>
      <c r="K84" s="270"/>
      <c r="L84" s="271"/>
      <c r="M84" s="266"/>
      <c r="N84" s="267"/>
      <c r="O84" s="267"/>
      <c r="P84" s="267"/>
      <c r="Q84" s="267"/>
      <c r="R84" s="267"/>
      <c r="S84" s="267"/>
      <c r="T84" s="268"/>
      <c r="U84" s="262" t="str">
        <f t="shared" si="10"/>
        <v/>
      </c>
      <c r="V84" s="262"/>
      <c r="W84" s="263"/>
      <c r="X84" s="1"/>
      <c r="AA84" s="28" t="b">
        <f t="shared" si="8"/>
        <v>1</v>
      </c>
      <c r="AB84" s="28" t="b">
        <f t="shared" si="11"/>
        <v>0</v>
      </c>
      <c r="AC84" s="84" t="str">
        <f t="shared" si="9"/>
        <v>未入力</v>
      </c>
    </row>
    <row r="85" spans="1:29" s="35" customFormat="1" ht="20.45" customHeight="1" x14ac:dyDescent="0.15">
      <c r="A85" s="2"/>
      <c r="B85" s="112">
        <v>69</v>
      </c>
      <c r="C85" s="141"/>
      <c r="D85" s="125"/>
      <c r="E85" s="125"/>
      <c r="F85" s="234"/>
      <c r="G85" s="235"/>
      <c r="H85" s="275"/>
      <c r="I85" s="275"/>
      <c r="J85" s="269"/>
      <c r="K85" s="270"/>
      <c r="L85" s="271"/>
      <c r="M85" s="266"/>
      <c r="N85" s="267"/>
      <c r="O85" s="267"/>
      <c r="P85" s="267"/>
      <c r="Q85" s="267"/>
      <c r="R85" s="267"/>
      <c r="S85" s="267"/>
      <c r="T85" s="268"/>
      <c r="U85" s="262" t="str">
        <f t="shared" si="10"/>
        <v/>
      </c>
      <c r="V85" s="262"/>
      <c r="W85" s="263"/>
      <c r="X85" s="1"/>
      <c r="AA85" s="28" t="b">
        <f t="shared" si="8"/>
        <v>1</v>
      </c>
      <c r="AB85" s="28" t="b">
        <f t="shared" si="11"/>
        <v>0</v>
      </c>
      <c r="AC85" s="84" t="str">
        <f t="shared" si="9"/>
        <v>未入力</v>
      </c>
    </row>
    <row r="86" spans="1:29" s="35" customFormat="1" ht="20.45" customHeight="1" x14ac:dyDescent="0.15">
      <c r="A86" s="2"/>
      <c r="B86" s="110">
        <v>70</v>
      </c>
      <c r="C86" s="141"/>
      <c r="D86" s="125"/>
      <c r="E86" s="125"/>
      <c r="F86" s="234"/>
      <c r="G86" s="235"/>
      <c r="H86" s="275"/>
      <c r="I86" s="275"/>
      <c r="J86" s="269"/>
      <c r="K86" s="270"/>
      <c r="L86" s="271"/>
      <c r="M86" s="266"/>
      <c r="N86" s="267"/>
      <c r="O86" s="267"/>
      <c r="P86" s="267"/>
      <c r="Q86" s="267"/>
      <c r="R86" s="267"/>
      <c r="S86" s="267"/>
      <c r="T86" s="268"/>
      <c r="U86" s="262" t="str">
        <f t="shared" si="10"/>
        <v/>
      </c>
      <c r="V86" s="262"/>
      <c r="W86" s="263"/>
      <c r="X86" s="1"/>
      <c r="AA86" s="28" t="b">
        <f t="shared" si="8"/>
        <v>1</v>
      </c>
      <c r="AB86" s="28" t="b">
        <f t="shared" si="11"/>
        <v>0</v>
      </c>
      <c r="AC86" s="84" t="str">
        <f t="shared" si="9"/>
        <v>未入力</v>
      </c>
    </row>
    <row r="87" spans="1:29" s="35" customFormat="1" ht="20.45" customHeight="1" x14ac:dyDescent="0.15">
      <c r="A87" s="2"/>
      <c r="B87" s="112">
        <v>71</v>
      </c>
      <c r="C87" s="141"/>
      <c r="D87" s="125"/>
      <c r="E87" s="125"/>
      <c r="F87" s="234"/>
      <c r="G87" s="235"/>
      <c r="H87" s="275"/>
      <c r="I87" s="275"/>
      <c r="J87" s="269"/>
      <c r="K87" s="270"/>
      <c r="L87" s="271"/>
      <c r="M87" s="266"/>
      <c r="N87" s="267"/>
      <c r="O87" s="267"/>
      <c r="P87" s="267"/>
      <c r="Q87" s="267"/>
      <c r="R87" s="267"/>
      <c r="S87" s="267"/>
      <c r="T87" s="268"/>
      <c r="U87" s="262" t="str">
        <f t="shared" si="10"/>
        <v/>
      </c>
      <c r="V87" s="262"/>
      <c r="W87" s="263"/>
      <c r="X87" s="1"/>
      <c r="AA87" s="28" t="b">
        <f t="shared" ref="AA87:AA102" si="12">IF(COUNTBLANK($C87:$T87)=21,TRUE,FALSE)</f>
        <v>0</v>
      </c>
      <c r="AB87" s="28" t="b">
        <f t="shared" si="11"/>
        <v>0</v>
      </c>
      <c r="AC87" s="84" t="str">
        <f t="shared" si="9"/>
        <v>未入力</v>
      </c>
    </row>
    <row r="88" spans="1:29" s="35" customFormat="1" ht="20.45" customHeight="1" x14ac:dyDescent="0.15">
      <c r="A88" s="2"/>
      <c r="B88" s="110">
        <v>72</v>
      </c>
      <c r="C88" s="141"/>
      <c r="D88" s="125"/>
      <c r="E88" s="125"/>
      <c r="F88" s="234"/>
      <c r="G88" s="235"/>
      <c r="H88" s="275"/>
      <c r="I88" s="275"/>
      <c r="J88" s="269"/>
      <c r="K88" s="270"/>
      <c r="L88" s="271"/>
      <c r="M88" s="266"/>
      <c r="N88" s="267"/>
      <c r="O88" s="267"/>
      <c r="P88" s="267"/>
      <c r="Q88" s="267"/>
      <c r="R88" s="267"/>
      <c r="S88" s="267"/>
      <c r="T88" s="268"/>
      <c r="U88" s="262" t="str">
        <f t="shared" si="10"/>
        <v/>
      </c>
      <c r="V88" s="262"/>
      <c r="W88" s="263"/>
      <c r="X88" s="1"/>
      <c r="AA88" s="28" t="b">
        <f t="shared" si="12"/>
        <v>0</v>
      </c>
      <c r="AB88" s="28" t="b">
        <f t="shared" si="11"/>
        <v>0</v>
      </c>
      <c r="AC88" s="84" t="str">
        <f t="shared" si="9"/>
        <v>未入力</v>
      </c>
    </row>
    <row r="89" spans="1:29" s="35" customFormat="1" ht="20.45" customHeight="1" x14ac:dyDescent="0.15">
      <c r="A89" s="2"/>
      <c r="B89" s="112">
        <v>73</v>
      </c>
      <c r="C89" s="141"/>
      <c r="D89" s="125"/>
      <c r="E89" s="125"/>
      <c r="F89" s="234"/>
      <c r="G89" s="235"/>
      <c r="H89" s="275"/>
      <c r="I89" s="275"/>
      <c r="J89" s="269"/>
      <c r="K89" s="270"/>
      <c r="L89" s="271"/>
      <c r="M89" s="266"/>
      <c r="N89" s="267"/>
      <c r="O89" s="267"/>
      <c r="P89" s="267"/>
      <c r="Q89" s="267"/>
      <c r="R89" s="267"/>
      <c r="S89" s="267"/>
      <c r="T89" s="268"/>
      <c r="U89" s="262" t="str">
        <f t="shared" si="10"/>
        <v/>
      </c>
      <c r="V89" s="262"/>
      <c r="W89" s="263"/>
      <c r="X89" s="1"/>
      <c r="AA89" s="28" t="b">
        <f t="shared" si="12"/>
        <v>0</v>
      </c>
      <c r="AB89" s="28" t="b">
        <f t="shared" si="11"/>
        <v>0</v>
      </c>
      <c r="AC89" s="84" t="str">
        <f t="shared" si="9"/>
        <v>未入力</v>
      </c>
    </row>
    <row r="90" spans="1:29" s="35" customFormat="1" ht="20.45" customHeight="1" x14ac:dyDescent="0.15">
      <c r="A90" s="2"/>
      <c r="B90" s="110">
        <v>74</v>
      </c>
      <c r="C90" s="141"/>
      <c r="D90" s="125"/>
      <c r="E90" s="125"/>
      <c r="F90" s="234"/>
      <c r="G90" s="235"/>
      <c r="H90" s="275"/>
      <c r="I90" s="275"/>
      <c r="J90" s="269"/>
      <c r="K90" s="270"/>
      <c r="L90" s="271"/>
      <c r="M90" s="266"/>
      <c r="N90" s="267"/>
      <c r="O90" s="267"/>
      <c r="P90" s="267"/>
      <c r="Q90" s="267"/>
      <c r="R90" s="267"/>
      <c r="S90" s="267"/>
      <c r="T90" s="268"/>
      <c r="U90" s="262" t="str">
        <f t="shared" si="10"/>
        <v/>
      </c>
      <c r="V90" s="262"/>
      <c r="W90" s="263"/>
      <c r="X90" s="1"/>
      <c r="AA90" s="28" t="b">
        <f t="shared" si="12"/>
        <v>0</v>
      </c>
      <c r="AB90" s="28" t="b">
        <f t="shared" si="11"/>
        <v>0</v>
      </c>
      <c r="AC90" s="84" t="str">
        <f t="shared" si="9"/>
        <v>未入力</v>
      </c>
    </row>
    <row r="91" spans="1:29" s="35" customFormat="1" ht="20.45" customHeight="1" x14ac:dyDescent="0.15">
      <c r="A91" s="2"/>
      <c r="B91" s="112">
        <v>75</v>
      </c>
      <c r="C91" s="141"/>
      <c r="D91" s="125"/>
      <c r="E91" s="125"/>
      <c r="F91" s="234"/>
      <c r="G91" s="235"/>
      <c r="H91" s="275"/>
      <c r="I91" s="275"/>
      <c r="J91" s="269"/>
      <c r="K91" s="270"/>
      <c r="L91" s="271"/>
      <c r="M91" s="266"/>
      <c r="N91" s="267"/>
      <c r="O91" s="267"/>
      <c r="P91" s="267"/>
      <c r="Q91" s="267"/>
      <c r="R91" s="267"/>
      <c r="S91" s="267"/>
      <c r="T91" s="268"/>
      <c r="U91" s="262" t="str">
        <f t="shared" si="10"/>
        <v/>
      </c>
      <c r="V91" s="262"/>
      <c r="W91" s="263"/>
      <c r="X91" s="1"/>
      <c r="AA91" s="28" t="b">
        <f t="shared" si="12"/>
        <v>0</v>
      </c>
      <c r="AB91" s="28" t="b">
        <f t="shared" si="11"/>
        <v>0</v>
      </c>
      <c r="AC91" s="84" t="str">
        <f t="shared" si="9"/>
        <v>未入力</v>
      </c>
    </row>
    <row r="92" spans="1:29" s="35" customFormat="1" ht="20.45" customHeight="1" x14ac:dyDescent="0.15">
      <c r="A92" s="2"/>
      <c r="B92" s="110">
        <v>76</v>
      </c>
      <c r="C92" s="141"/>
      <c r="D92" s="125"/>
      <c r="E92" s="125"/>
      <c r="F92" s="234"/>
      <c r="G92" s="235"/>
      <c r="H92" s="275"/>
      <c r="I92" s="275"/>
      <c r="J92" s="269"/>
      <c r="K92" s="270"/>
      <c r="L92" s="271"/>
      <c r="M92" s="266"/>
      <c r="N92" s="267"/>
      <c r="O92" s="267"/>
      <c r="P92" s="267"/>
      <c r="Q92" s="267"/>
      <c r="R92" s="267"/>
      <c r="S92" s="267"/>
      <c r="T92" s="268"/>
      <c r="U92" s="262" t="str">
        <f t="shared" si="10"/>
        <v/>
      </c>
      <c r="V92" s="262"/>
      <c r="W92" s="263"/>
      <c r="X92" s="1"/>
      <c r="AA92" s="28" t="b">
        <f t="shared" si="12"/>
        <v>0</v>
      </c>
      <c r="AB92" s="28" t="b">
        <f t="shared" si="11"/>
        <v>0</v>
      </c>
      <c r="AC92" s="84" t="str">
        <f t="shared" si="9"/>
        <v>未入力</v>
      </c>
    </row>
    <row r="93" spans="1:29" s="35" customFormat="1" ht="20.45" customHeight="1" x14ac:dyDescent="0.15">
      <c r="A93" s="2"/>
      <c r="B93" s="112">
        <v>77</v>
      </c>
      <c r="C93" s="141"/>
      <c r="D93" s="125"/>
      <c r="E93" s="125"/>
      <c r="F93" s="234"/>
      <c r="G93" s="235"/>
      <c r="H93" s="275"/>
      <c r="I93" s="275"/>
      <c r="J93" s="269"/>
      <c r="K93" s="270"/>
      <c r="L93" s="271"/>
      <c r="M93" s="266"/>
      <c r="N93" s="267"/>
      <c r="O93" s="267"/>
      <c r="P93" s="267"/>
      <c r="Q93" s="267"/>
      <c r="R93" s="267"/>
      <c r="S93" s="267"/>
      <c r="T93" s="268"/>
      <c r="U93" s="262" t="str">
        <f t="shared" si="10"/>
        <v/>
      </c>
      <c r="V93" s="262"/>
      <c r="W93" s="263"/>
      <c r="X93" s="1"/>
      <c r="AA93" s="28" t="b">
        <f t="shared" si="12"/>
        <v>0</v>
      </c>
      <c r="AB93" s="28" t="b">
        <f t="shared" si="11"/>
        <v>0</v>
      </c>
      <c r="AC93" s="84" t="str">
        <f t="shared" si="9"/>
        <v>未入力</v>
      </c>
    </row>
    <row r="94" spans="1:29" s="35" customFormat="1" ht="20.45" customHeight="1" x14ac:dyDescent="0.15">
      <c r="A94" s="2"/>
      <c r="B94" s="110">
        <v>78</v>
      </c>
      <c r="C94" s="141"/>
      <c r="D94" s="125"/>
      <c r="E94" s="125"/>
      <c r="F94" s="234"/>
      <c r="G94" s="235"/>
      <c r="H94" s="275"/>
      <c r="I94" s="275"/>
      <c r="J94" s="269"/>
      <c r="K94" s="270"/>
      <c r="L94" s="271"/>
      <c r="M94" s="266"/>
      <c r="N94" s="267"/>
      <c r="O94" s="267"/>
      <c r="P94" s="267"/>
      <c r="Q94" s="267"/>
      <c r="R94" s="267"/>
      <c r="S94" s="267"/>
      <c r="T94" s="268"/>
      <c r="U94" s="262" t="str">
        <f t="shared" si="10"/>
        <v/>
      </c>
      <c r="V94" s="262"/>
      <c r="W94" s="263"/>
      <c r="X94" s="1"/>
      <c r="AA94" s="28" t="b">
        <f t="shared" si="12"/>
        <v>0</v>
      </c>
      <c r="AB94" s="28" t="b">
        <f t="shared" si="11"/>
        <v>0</v>
      </c>
      <c r="AC94" s="84" t="str">
        <f t="shared" si="9"/>
        <v>未入力</v>
      </c>
    </row>
    <row r="95" spans="1:29" s="35" customFormat="1" ht="20.45" customHeight="1" x14ac:dyDescent="0.15">
      <c r="A95" s="2"/>
      <c r="B95" s="112">
        <v>79</v>
      </c>
      <c r="C95" s="141"/>
      <c r="D95" s="125"/>
      <c r="E95" s="125"/>
      <c r="F95" s="234"/>
      <c r="G95" s="235"/>
      <c r="H95" s="275"/>
      <c r="I95" s="275"/>
      <c r="J95" s="269"/>
      <c r="K95" s="270"/>
      <c r="L95" s="271"/>
      <c r="M95" s="266"/>
      <c r="N95" s="267"/>
      <c r="O95" s="267"/>
      <c r="P95" s="267"/>
      <c r="Q95" s="267"/>
      <c r="R95" s="267"/>
      <c r="S95" s="267"/>
      <c r="T95" s="268"/>
      <c r="U95" s="262" t="str">
        <f t="shared" si="10"/>
        <v/>
      </c>
      <c r="V95" s="262"/>
      <c r="W95" s="263"/>
      <c r="X95" s="1"/>
      <c r="AA95" s="28" t="b">
        <f t="shared" si="12"/>
        <v>0</v>
      </c>
      <c r="AB95" s="28" t="b">
        <f t="shared" si="11"/>
        <v>0</v>
      </c>
      <c r="AC95" s="84" t="str">
        <f t="shared" si="9"/>
        <v>未入力</v>
      </c>
    </row>
    <row r="96" spans="1:29" s="35" customFormat="1" ht="20.45" customHeight="1" x14ac:dyDescent="0.15">
      <c r="A96" s="2"/>
      <c r="B96" s="110">
        <v>80</v>
      </c>
      <c r="C96" s="141"/>
      <c r="D96" s="125"/>
      <c r="E96" s="125"/>
      <c r="F96" s="234"/>
      <c r="G96" s="235"/>
      <c r="H96" s="275"/>
      <c r="I96" s="275"/>
      <c r="J96" s="269"/>
      <c r="K96" s="270"/>
      <c r="L96" s="271"/>
      <c r="M96" s="266"/>
      <c r="N96" s="267"/>
      <c r="O96" s="267"/>
      <c r="P96" s="267"/>
      <c r="Q96" s="267"/>
      <c r="R96" s="267"/>
      <c r="S96" s="267"/>
      <c r="T96" s="268"/>
      <c r="U96" s="262" t="str">
        <f t="shared" si="10"/>
        <v/>
      </c>
      <c r="V96" s="262"/>
      <c r="W96" s="263"/>
      <c r="X96" s="1"/>
      <c r="AA96" s="28" t="b">
        <f t="shared" si="12"/>
        <v>0</v>
      </c>
      <c r="AB96" s="28" t="b">
        <f t="shared" si="11"/>
        <v>0</v>
      </c>
      <c r="AC96" s="84" t="str">
        <f t="shared" si="9"/>
        <v>未入力</v>
      </c>
    </row>
    <row r="97" spans="1:29" s="35" customFormat="1" ht="20.45" customHeight="1" x14ac:dyDescent="0.15">
      <c r="A97" s="2"/>
      <c r="B97" s="112">
        <v>81</v>
      </c>
      <c r="C97" s="141"/>
      <c r="D97" s="125"/>
      <c r="E97" s="125"/>
      <c r="F97" s="234"/>
      <c r="G97" s="235"/>
      <c r="H97" s="275"/>
      <c r="I97" s="275"/>
      <c r="J97" s="269"/>
      <c r="K97" s="270"/>
      <c r="L97" s="271"/>
      <c r="M97" s="266"/>
      <c r="N97" s="267"/>
      <c r="O97" s="267"/>
      <c r="P97" s="267"/>
      <c r="Q97" s="267"/>
      <c r="R97" s="267"/>
      <c r="S97" s="267"/>
      <c r="T97" s="268"/>
      <c r="U97" s="262" t="str">
        <f t="shared" si="10"/>
        <v/>
      </c>
      <c r="V97" s="262"/>
      <c r="W97" s="263"/>
      <c r="X97" s="1"/>
      <c r="AA97" s="28" t="b">
        <f t="shared" si="12"/>
        <v>0</v>
      </c>
      <c r="AB97" s="28" t="b">
        <f t="shared" si="11"/>
        <v>0</v>
      </c>
      <c r="AC97" s="84" t="str">
        <f t="shared" si="9"/>
        <v>未入力</v>
      </c>
    </row>
    <row r="98" spans="1:29" s="35" customFormat="1" ht="20.45" customHeight="1" x14ac:dyDescent="0.15">
      <c r="A98" s="2"/>
      <c r="B98" s="110">
        <v>82</v>
      </c>
      <c r="C98" s="141"/>
      <c r="D98" s="125"/>
      <c r="E98" s="125"/>
      <c r="F98" s="234"/>
      <c r="G98" s="235"/>
      <c r="H98" s="275"/>
      <c r="I98" s="275"/>
      <c r="J98" s="269"/>
      <c r="K98" s="270"/>
      <c r="L98" s="271"/>
      <c r="M98" s="266"/>
      <c r="N98" s="267"/>
      <c r="O98" s="267"/>
      <c r="P98" s="267"/>
      <c r="Q98" s="267"/>
      <c r="R98" s="267"/>
      <c r="S98" s="267"/>
      <c r="T98" s="268"/>
      <c r="U98" s="262" t="str">
        <f t="shared" si="10"/>
        <v/>
      </c>
      <c r="V98" s="262"/>
      <c r="W98" s="263"/>
      <c r="X98" s="1"/>
      <c r="AA98" s="28" t="b">
        <f t="shared" si="12"/>
        <v>0</v>
      </c>
      <c r="AB98" s="28" t="b">
        <f t="shared" si="11"/>
        <v>0</v>
      </c>
      <c r="AC98" s="84" t="str">
        <f t="shared" si="9"/>
        <v>未入力</v>
      </c>
    </row>
    <row r="99" spans="1:29" s="35" customFormat="1" ht="20.45" customHeight="1" x14ac:dyDescent="0.15">
      <c r="A99" s="2"/>
      <c r="B99" s="112">
        <v>83</v>
      </c>
      <c r="C99" s="141"/>
      <c r="D99" s="125"/>
      <c r="E99" s="125"/>
      <c r="F99" s="234"/>
      <c r="G99" s="235"/>
      <c r="H99" s="275"/>
      <c r="I99" s="275"/>
      <c r="J99" s="269"/>
      <c r="K99" s="270"/>
      <c r="L99" s="271"/>
      <c r="M99" s="266"/>
      <c r="N99" s="267"/>
      <c r="O99" s="267"/>
      <c r="P99" s="267"/>
      <c r="Q99" s="267"/>
      <c r="R99" s="267"/>
      <c r="S99" s="267"/>
      <c r="T99" s="268"/>
      <c r="U99" s="262" t="str">
        <f t="shared" si="10"/>
        <v/>
      </c>
      <c r="V99" s="262"/>
      <c r="W99" s="263"/>
      <c r="X99" s="1"/>
      <c r="AA99" s="28" t="b">
        <f t="shared" si="12"/>
        <v>0</v>
      </c>
      <c r="AB99" s="28" t="b">
        <f t="shared" si="11"/>
        <v>0</v>
      </c>
      <c r="AC99" s="84" t="str">
        <f t="shared" si="9"/>
        <v>未入力</v>
      </c>
    </row>
    <row r="100" spans="1:29" s="35" customFormat="1" ht="20.45" customHeight="1" x14ac:dyDescent="0.15">
      <c r="A100" s="2"/>
      <c r="B100" s="110">
        <v>84</v>
      </c>
      <c r="C100" s="141"/>
      <c r="D100" s="125"/>
      <c r="E100" s="125"/>
      <c r="F100" s="234"/>
      <c r="G100" s="235"/>
      <c r="H100" s="275"/>
      <c r="I100" s="275"/>
      <c r="J100" s="269"/>
      <c r="K100" s="270"/>
      <c r="L100" s="271"/>
      <c r="M100" s="266"/>
      <c r="N100" s="267"/>
      <c r="O100" s="267"/>
      <c r="P100" s="267"/>
      <c r="Q100" s="267"/>
      <c r="R100" s="267"/>
      <c r="S100" s="267"/>
      <c r="T100" s="268"/>
      <c r="U100" s="262" t="str">
        <f t="shared" si="10"/>
        <v/>
      </c>
      <c r="V100" s="262"/>
      <c r="W100" s="263"/>
      <c r="X100" s="1"/>
      <c r="AA100" s="28" t="b">
        <f t="shared" si="12"/>
        <v>0</v>
      </c>
      <c r="AB100" s="28" t="b">
        <f t="shared" si="11"/>
        <v>0</v>
      </c>
      <c r="AC100" s="84" t="str">
        <f t="shared" si="9"/>
        <v>未入力</v>
      </c>
    </row>
    <row r="101" spans="1:29" s="35" customFormat="1" ht="20.45" customHeight="1" x14ac:dyDescent="0.15">
      <c r="A101" s="2"/>
      <c r="B101" s="112">
        <v>85</v>
      </c>
      <c r="C101" s="141"/>
      <c r="D101" s="125"/>
      <c r="E101" s="125"/>
      <c r="F101" s="234"/>
      <c r="G101" s="235"/>
      <c r="H101" s="275"/>
      <c r="I101" s="275"/>
      <c r="J101" s="269"/>
      <c r="K101" s="270"/>
      <c r="L101" s="271"/>
      <c r="M101" s="266"/>
      <c r="N101" s="267"/>
      <c r="O101" s="267"/>
      <c r="P101" s="267"/>
      <c r="Q101" s="267"/>
      <c r="R101" s="267"/>
      <c r="S101" s="267"/>
      <c r="T101" s="268"/>
      <c r="U101" s="262" t="str">
        <f t="shared" si="10"/>
        <v/>
      </c>
      <c r="V101" s="262"/>
      <c r="W101" s="263"/>
      <c r="X101" s="1"/>
      <c r="AA101" s="28" t="b">
        <f t="shared" si="12"/>
        <v>0</v>
      </c>
      <c r="AB101" s="28" t="b">
        <f t="shared" si="11"/>
        <v>0</v>
      </c>
      <c r="AC101" s="84" t="str">
        <f t="shared" si="9"/>
        <v>未入力</v>
      </c>
    </row>
    <row r="102" spans="1:29" s="35" customFormat="1" ht="20.45" customHeight="1" x14ac:dyDescent="0.15">
      <c r="A102" s="2"/>
      <c r="B102" s="110">
        <v>86</v>
      </c>
      <c r="C102" s="141"/>
      <c r="D102" s="125"/>
      <c r="E102" s="125"/>
      <c r="F102" s="234"/>
      <c r="G102" s="235"/>
      <c r="H102" s="275"/>
      <c r="I102" s="275"/>
      <c r="J102" s="269"/>
      <c r="K102" s="270"/>
      <c r="L102" s="271"/>
      <c r="M102" s="266"/>
      <c r="N102" s="267"/>
      <c r="O102" s="267"/>
      <c r="P102" s="267"/>
      <c r="Q102" s="267"/>
      <c r="R102" s="267"/>
      <c r="S102" s="267"/>
      <c r="T102" s="268"/>
      <c r="U102" s="262" t="str">
        <f t="shared" si="10"/>
        <v/>
      </c>
      <c r="V102" s="262"/>
      <c r="W102" s="263"/>
      <c r="X102" s="1"/>
      <c r="AA102" s="28" t="b">
        <f t="shared" si="12"/>
        <v>0</v>
      </c>
      <c r="AB102" s="28" t="b">
        <f t="shared" si="11"/>
        <v>0</v>
      </c>
      <c r="AC102" s="84" t="str">
        <f t="shared" si="9"/>
        <v>未入力</v>
      </c>
    </row>
    <row r="103" spans="1:29" s="35" customFormat="1" ht="20.45" customHeight="1" x14ac:dyDescent="0.15">
      <c r="A103" s="2"/>
      <c r="B103" s="112">
        <v>87</v>
      </c>
      <c r="C103" s="141"/>
      <c r="D103" s="125"/>
      <c r="E103" s="125"/>
      <c r="F103" s="234"/>
      <c r="G103" s="235"/>
      <c r="H103" s="275"/>
      <c r="I103" s="275"/>
      <c r="J103" s="269"/>
      <c r="K103" s="270"/>
      <c r="L103" s="271"/>
      <c r="M103" s="266"/>
      <c r="N103" s="267"/>
      <c r="O103" s="267"/>
      <c r="P103" s="267"/>
      <c r="Q103" s="267"/>
      <c r="R103" s="267"/>
      <c r="S103" s="267"/>
      <c r="T103" s="268"/>
      <c r="U103" s="262" t="str">
        <f t="shared" si="10"/>
        <v/>
      </c>
      <c r="V103" s="262"/>
      <c r="W103" s="263"/>
      <c r="X103" s="1"/>
      <c r="AA103" s="28" t="b">
        <f t="shared" ref="AA103:AA116" si="13">IF(COUNTBLANK($C103:$T103)=21,FALSE,TRUE)</f>
        <v>1</v>
      </c>
      <c r="AB103" s="28" t="b">
        <f t="shared" si="11"/>
        <v>0</v>
      </c>
      <c r="AC103" s="84" t="str">
        <f t="shared" si="9"/>
        <v>未入力</v>
      </c>
    </row>
    <row r="104" spans="1:29" s="35" customFormat="1" ht="20.45" customHeight="1" x14ac:dyDescent="0.15">
      <c r="A104" s="2"/>
      <c r="B104" s="110">
        <v>88</v>
      </c>
      <c r="C104" s="141"/>
      <c r="D104" s="125"/>
      <c r="E104" s="125"/>
      <c r="F104" s="234"/>
      <c r="G104" s="235"/>
      <c r="H104" s="275"/>
      <c r="I104" s="275"/>
      <c r="J104" s="269"/>
      <c r="K104" s="270"/>
      <c r="L104" s="271"/>
      <c r="M104" s="266"/>
      <c r="N104" s="267"/>
      <c r="O104" s="267"/>
      <c r="P104" s="267"/>
      <c r="Q104" s="267"/>
      <c r="R104" s="267"/>
      <c r="S104" s="267"/>
      <c r="T104" s="268"/>
      <c r="U104" s="262" t="str">
        <f t="shared" si="10"/>
        <v/>
      </c>
      <c r="V104" s="262"/>
      <c r="W104" s="263"/>
      <c r="X104" s="1"/>
      <c r="AA104" s="28" t="b">
        <f t="shared" si="13"/>
        <v>1</v>
      </c>
      <c r="AB104" s="28" t="b">
        <f t="shared" si="11"/>
        <v>0</v>
      </c>
      <c r="AC104" s="84" t="str">
        <f t="shared" si="9"/>
        <v>未入力</v>
      </c>
    </row>
    <row r="105" spans="1:29" s="35" customFormat="1" ht="20.45" customHeight="1" x14ac:dyDescent="0.15">
      <c r="A105" s="2"/>
      <c r="B105" s="112">
        <v>89</v>
      </c>
      <c r="C105" s="141"/>
      <c r="D105" s="125"/>
      <c r="E105" s="125"/>
      <c r="F105" s="234"/>
      <c r="G105" s="235"/>
      <c r="H105" s="275"/>
      <c r="I105" s="275"/>
      <c r="J105" s="269"/>
      <c r="K105" s="270"/>
      <c r="L105" s="271"/>
      <c r="M105" s="266"/>
      <c r="N105" s="267"/>
      <c r="O105" s="267"/>
      <c r="P105" s="267"/>
      <c r="Q105" s="267"/>
      <c r="R105" s="267"/>
      <c r="S105" s="267"/>
      <c r="T105" s="268"/>
      <c r="U105" s="262" t="str">
        <f t="shared" si="10"/>
        <v/>
      </c>
      <c r="V105" s="262"/>
      <c r="W105" s="263"/>
      <c r="X105" s="1"/>
      <c r="AA105" s="28" t="b">
        <f t="shared" si="13"/>
        <v>1</v>
      </c>
      <c r="AB105" s="28" t="b">
        <f t="shared" si="11"/>
        <v>0</v>
      </c>
      <c r="AC105" s="84" t="str">
        <f t="shared" si="9"/>
        <v>未入力</v>
      </c>
    </row>
    <row r="106" spans="1:29" s="35" customFormat="1" ht="20.45" customHeight="1" x14ac:dyDescent="0.15">
      <c r="A106" s="2"/>
      <c r="B106" s="110">
        <v>90</v>
      </c>
      <c r="C106" s="141"/>
      <c r="D106" s="125"/>
      <c r="E106" s="125"/>
      <c r="F106" s="234"/>
      <c r="G106" s="235"/>
      <c r="H106" s="275"/>
      <c r="I106" s="275"/>
      <c r="J106" s="269"/>
      <c r="K106" s="270"/>
      <c r="L106" s="271"/>
      <c r="M106" s="266"/>
      <c r="N106" s="267"/>
      <c r="O106" s="267"/>
      <c r="P106" s="267"/>
      <c r="Q106" s="267"/>
      <c r="R106" s="267"/>
      <c r="S106" s="267"/>
      <c r="T106" s="268"/>
      <c r="U106" s="262" t="str">
        <f t="shared" si="10"/>
        <v/>
      </c>
      <c r="V106" s="262"/>
      <c r="W106" s="263"/>
      <c r="X106" s="1"/>
      <c r="AA106" s="28" t="b">
        <f t="shared" si="13"/>
        <v>1</v>
      </c>
      <c r="AB106" s="28" t="b">
        <f t="shared" si="11"/>
        <v>0</v>
      </c>
      <c r="AC106" s="84" t="str">
        <f t="shared" si="9"/>
        <v>未入力</v>
      </c>
    </row>
    <row r="107" spans="1:29" s="35" customFormat="1" ht="20.45" customHeight="1" x14ac:dyDescent="0.15">
      <c r="A107" s="2"/>
      <c r="B107" s="112">
        <v>91</v>
      </c>
      <c r="C107" s="141"/>
      <c r="D107" s="125"/>
      <c r="E107" s="125"/>
      <c r="F107" s="234"/>
      <c r="G107" s="235"/>
      <c r="H107" s="275"/>
      <c r="I107" s="275"/>
      <c r="J107" s="269"/>
      <c r="K107" s="270"/>
      <c r="L107" s="271"/>
      <c r="M107" s="266"/>
      <c r="N107" s="267"/>
      <c r="O107" s="267"/>
      <c r="P107" s="267"/>
      <c r="Q107" s="267"/>
      <c r="R107" s="267"/>
      <c r="S107" s="267"/>
      <c r="T107" s="268"/>
      <c r="U107" s="262" t="str">
        <f t="shared" si="10"/>
        <v/>
      </c>
      <c r="V107" s="262"/>
      <c r="W107" s="263"/>
      <c r="X107" s="1"/>
      <c r="AA107" s="28" t="b">
        <f t="shared" si="13"/>
        <v>1</v>
      </c>
      <c r="AB107" s="28" t="b">
        <f t="shared" si="11"/>
        <v>0</v>
      </c>
      <c r="AC107" s="84" t="str">
        <f t="shared" si="9"/>
        <v>未入力</v>
      </c>
    </row>
    <row r="108" spans="1:29" s="35" customFormat="1" ht="20.45" customHeight="1" x14ac:dyDescent="0.15">
      <c r="A108" s="2"/>
      <c r="B108" s="110">
        <v>92</v>
      </c>
      <c r="C108" s="141"/>
      <c r="D108" s="125"/>
      <c r="E108" s="125"/>
      <c r="F108" s="234"/>
      <c r="G108" s="235"/>
      <c r="H108" s="275"/>
      <c r="I108" s="275"/>
      <c r="J108" s="269"/>
      <c r="K108" s="270"/>
      <c r="L108" s="271"/>
      <c r="M108" s="266"/>
      <c r="N108" s="267"/>
      <c r="O108" s="267"/>
      <c r="P108" s="267"/>
      <c r="Q108" s="267"/>
      <c r="R108" s="267"/>
      <c r="S108" s="267"/>
      <c r="T108" s="268"/>
      <c r="U108" s="262" t="str">
        <f t="shared" si="10"/>
        <v/>
      </c>
      <c r="V108" s="262"/>
      <c r="W108" s="263"/>
      <c r="X108" s="1"/>
      <c r="AA108" s="28" t="b">
        <f t="shared" si="13"/>
        <v>1</v>
      </c>
      <c r="AB108" s="28" t="b">
        <f t="shared" si="11"/>
        <v>0</v>
      </c>
      <c r="AC108" s="84" t="str">
        <f t="shared" si="9"/>
        <v>未入力</v>
      </c>
    </row>
    <row r="109" spans="1:29" s="35" customFormat="1" ht="20.45" customHeight="1" x14ac:dyDescent="0.15">
      <c r="A109" s="2"/>
      <c r="B109" s="112">
        <v>93</v>
      </c>
      <c r="C109" s="141"/>
      <c r="D109" s="125"/>
      <c r="E109" s="125"/>
      <c r="F109" s="234"/>
      <c r="G109" s="235"/>
      <c r="H109" s="275"/>
      <c r="I109" s="275"/>
      <c r="J109" s="269"/>
      <c r="K109" s="270"/>
      <c r="L109" s="271"/>
      <c r="M109" s="266"/>
      <c r="N109" s="267"/>
      <c r="O109" s="267"/>
      <c r="P109" s="267"/>
      <c r="Q109" s="267"/>
      <c r="R109" s="267"/>
      <c r="S109" s="267"/>
      <c r="T109" s="268"/>
      <c r="U109" s="262" t="str">
        <f t="shared" si="10"/>
        <v/>
      </c>
      <c r="V109" s="262"/>
      <c r="W109" s="263"/>
      <c r="X109" s="1"/>
      <c r="AA109" s="28" t="b">
        <f t="shared" si="13"/>
        <v>1</v>
      </c>
      <c r="AB109" s="28" t="b">
        <f t="shared" si="11"/>
        <v>0</v>
      </c>
      <c r="AC109" s="84" t="str">
        <f t="shared" si="9"/>
        <v>未入力</v>
      </c>
    </row>
    <row r="110" spans="1:29" s="35" customFormat="1" ht="20.45" customHeight="1" x14ac:dyDescent="0.15">
      <c r="A110" s="2"/>
      <c r="B110" s="110">
        <v>94</v>
      </c>
      <c r="C110" s="141"/>
      <c r="D110" s="125"/>
      <c r="E110" s="125"/>
      <c r="F110" s="234"/>
      <c r="G110" s="235"/>
      <c r="H110" s="275"/>
      <c r="I110" s="275"/>
      <c r="J110" s="269"/>
      <c r="K110" s="270"/>
      <c r="L110" s="271"/>
      <c r="M110" s="266"/>
      <c r="N110" s="267"/>
      <c r="O110" s="267"/>
      <c r="P110" s="267"/>
      <c r="Q110" s="267"/>
      <c r="R110" s="267"/>
      <c r="S110" s="267"/>
      <c r="T110" s="268"/>
      <c r="U110" s="262" t="str">
        <f t="shared" si="10"/>
        <v/>
      </c>
      <c r="V110" s="262"/>
      <c r="W110" s="263"/>
      <c r="X110" s="1"/>
      <c r="AA110" s="28" t="b">
        <f t="shared" si="13"/>
        <v>1</v>
      </c>
      <c r="AB110" s="28" t="b">
        <f t="shared" si="11"/>
        <v>0</v>
      </c>
      <c r="AC110" s="84" t="str">
        <f t="shared" si="9"/>
        <v>未入力</v>
      </c>
    </row>
    <row r="111" spans="1:29" s="35" customFormat="1" ht="20.45" customHeight="1" x14ac:dyDescent="0.15">
      <c r="A111" s="2"/>
      <c r="B111" s="112">
        <v>95</v>
      </c>
      <c r="C111" s="141"/>
      <c r="D111" s="125"/>
      <c r="E111" s="125"/>
      <c r="F111" s="234"/>
      <c r="G111" s="235"/>
      <c r="H111" s="275"/>
      <c r="I111" s="275"/>
      <c r="J111" s="269"/>
      <c r="K111" s="270"/>
      <c r="L111" s="271"/>
      <c r="M111" s="266"/>
      <c r="N111" s="267"/>
      <c r="O111" s="267"/>
      <c r="P111" s="267"/>
      <c r="Q111" s="267"/>
      <c r="R111" s="267"/>
      <c r="S111" s="267"/>
      <c r="T111" s="268"/>
      <c r="U111" s="262" t="str">
        <f t="shared" si="10"/>
        <v/>
      </c>
      <c r="V111" s="262"/>
      <c r="W111" s="263"/>
      <c r="X111" s="1"/>
      <c r="AA111" s="28" t="b">
        <f t="shared" si="13"/>
        <v>1</v>
      </c>
      <c r="AB111" s="28" t="b">
        <f t="shared" si="11"/>
        <v>0</v>
      </c>
      <c r="AC111" s="84" t="str">
        <f t="shared" si="9"/>
        <v>未入力</v>
      </c>
    </row>
    <row r="112" spans="1:29" s="35" customFormat="1" ht="20.45" customHeight="1" x14ac:dyDescent="0.15">
      <c r="A112" s="2"/>
      <c r="B112" s="110">
        <v>96</v>
      </c>
      <c r="C112" s="141"/>
      <c r="D112" s="125"/>
      <c r="E112" s="125"/>
      <c r="F112" s="234"/>
      <c r="G112" s="235"/>
      <c r="H112" s="275"/>
      <c r="I112" s="275"/>
      <c r="J112" s="269"/>
      <c r="K112" s="270"/>
      <c r="L112" s="271"/>
      <c r="M112" s="266"/>
      <c r="N112" s="267"/>
      <c r="O112" s="267"/>
      <c r="P112" s="267"/>
      <c r="Q112" s="267"/>
      <c r="R112" s="267"/>
      <c r="S112" s="267"/>
      <c r="T112" s="268"/>
      <c r="U112" s="262" t="str">
        <f t="shared" si="10"/>
        <v/>
      </c>
      <c r="V112" s="262"/>
      <c r="W112" s="263"/>
      <c r="X112" s="1"/>
      <c r="AA112" s="28" t="b">
        <f t="shared" si="13"/>
        <v>1</v>
      </c>
      <c r="AB112" s="28" t="b">
        <f t="shared" si="11"/>
        <v>0</v>
      </c>
      <c r="AC112" s="84" t="str">
        <f t="shared" si="9"/>
        <v>未入力</v>
      </c>
    </row>
    <row r="113" spans="1:29" s="35" customFormat="1" ht="20.45" customHeight="1" x14ac:dyDescent="0.15">
      <c r="A113" s="2"/>
      <c r="B113" s="112">
        <v>97</v>
      </c>
      <c r="C113" s="141"/>
      <c r="D113" s="125"/>
      <c r="E113" s="125"/>
      <c r="F113" s="234"/>
      <c r="G113" s="235"/>
      <c r="H113" s="275"/>
      <c r="I113" s="275"/>
      <c r="J113" s="269"/>
      <c r="K113" s="270"/>
      <c r="L113" s="271"/>
      <c r="M113" s="266"/>
      <c r="N113" s="267"/>
      <c r="O113" s="267"/>
      <c r="P113" s="267"/>
      <c r="Q113" s="267"/>
      <c r="R113" s="267"/>
      <c r="S113" s="267"/>
      <c r="T113" s="268"/>
      <c r="U113" s="262" t="str">
        <f t="shared" si="10"/>
        <v/>
      </c>
      <c r="V113" s="262"/>
      <c r="W113" s="263"/>
      <c r="X113" s="1"/>
      <c r="AA113" s="28" t="b">
        <f t="shared" si="13"/>
        <v>1</v>
      </c>
      <c r="AB113" s="28" t="b">
        <f t="shared" si="11"/>
        <v>0</v>
      </c>
      <c r="AC113" s="84" t="str">
        <f t="shared" si="9"/>
        <v>未入力</v>
      </c>
    </row>
    <row r="114" spans="1:29" s="35" customFormat="1" ht="20.45" customHeight="1" x14ac:dyDescent="0.15">
      <c r="A114" s="2"/>
      <c r="B114" s="110">
        <v>98</v>
      </c>
      <c r="C114" s="141"/>
      <c r="D114" s="125"/>
      <c r="E114" s="125"/>
      <c r="F114" s="234"/>
      <c r="G114" s="235"/>
      <c r="H114" s="275"/>
      <c r="I114" s="275"/>
      <c r="J114" s="269"/>
      <c r="K114" s="270"/>
      <c r="L114" s="271"/>
      <c r="M114" s="266"/>
      <c r="N114" s="267"/>
      <c r="O114" s="267"/>
      <c r="P114" s="267"/>
      <c r="Q114" s="267"/>
      <c r="R114" s="267"/>
      <c r="S114" s="267"/>
      <c r="T114" s="268"/>
      <c r="U114" s="262" t="str">
        <f t="shared" si="10"/>
        <v/>
      </c>
      <c r="V114" s="262"/>
      <c r="W114" s="263"/>
      <c r="X114" s="1"/>
      <c r="AA114" s="28" t="b">
        <f t="shared" si="13"/>
        <v>1</v>
      </c>
      <c r="AB114" s="28" t="b">
        <f t="shared" si="11"/>
        <v>0</v>
      </c>
      <c r="AC114" s="84" t="str">
        <f t="shared" si="9"/>
        <v>未入力</v>
      </c>
    </row>
    <row r="115" spans="1:29" s="35" customFormat="1" ht="20.45" customHeight="1" x14ac:dyDescent="0.15">
      <c r="A115" s="2"/>
      <c r="B115" s="112">
        <v>99</v>
      </c>
      <c r="C115" s="141"/>
      <c r="D115" s="125"/>
      <c r="E115" s="125"/>
      <c r="F115" s="234"/>
      <c r="G115" s="235"/>
      <c r="H115" s="275"/>
      <c r="I115" s="275"/>
      <c r="J115" s="269"/>
      <c r="K115" s="270"/>
      <c r="L115" s="271"/>
      <c r="M115" s="266"/>
      <c r="N115" s="267"/>
      <c r="O115" s="267"/>
      <c r="P115" s="267"/>
      <c r="Q115" s="267"/>
      <c r="R115" s="267"/>
      <c r="S115" s="267"/>
      <c r="T115" s="268"/>
      <c r="U115" s="262" t="str">
        <f t="shared" si="10"/>
        <v/>
      </c>
      <c r="V115" s="262"/>
      <c r="W115" s="263"/>
      <c r="X115" s="1"/>
      <c r="AA115" s="28" t="b">
        <f t="shared" si="13"/>
        <v>1</v>
      </c>
      <c r="AB115" s="28" t="b">
        <f t="shared" si="11"/>
        <v>0</v>
      </c>
      <c r="AC115" s="84" t="str">
        <f t="shared" si="9"/>
        <v>未入力</v>
      </c>
    </row>
    <row r="116" spans="1:29" s="35" customFormat="1" ht="20.45" customHeight="1" x14ac:dyDescent="0.15">
      <c r="A116" s="2"/>
      <c r="B116" s="126">
        <v>100</v>
      </c>
      <c r="C116" s="143"/>
      <c r="D116" s="114"/>
      <c r="E116" s="114"/>
      <c r="F116" s="236"/>
      <c r="G116" s="237"/>
      <c r="H116" s="279"/>
      <c r="I116" s="274"/>
      <c r="J116" s="280"/>
      <c r="K116" s="281"/>
      <c r="L116" s="282"/>
      <c r="M116" s="283"/>
      <c r="N116" s="284"/>
      <c r="O116" s="284"/>
      <c r="P116" s="284"/>
      <c r="Q116" s="284"/>
      <c r="R116" s="284"/>
      <c r="S116" s="284"/>
      <c r="T116" s="285"/>
      <c r="U116" s="286" t="str">
        <f t="shared" si="10"/>
        <v/>
      </c>
      <c r="V116" s="286"/>
      <c r="W116" s="287"/>
      <c r="X116" s="1"/>
      <c r="AA116" s="28" t="b">
        <f t="shared" si="13"/>
        <v>1</v>
      </c>
      <c r="AB116" s="28" t="b">
        <f t="shared" si="11"/>
        <v>0</v>
      </c>
      <c r="AC116" s="84" t="str">
        <f t="shared" si="9"/>
        <v>未入力</v>
      </c>
    </row>
    <row r="117" spans="1:29" x14ac:dyDescent="0.15"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</row>
  </sheetData>
  <sheetProtection algorithmName="SHA-512" hashValue="g3wT3pIIxezKgVda2bT4fkceL1vHCyEVyWctaIhVhJf4c9TBOgwV+6oCHM5oqQwDpefy//+d935aopLtho71PA==" saltValue="Bszoo1s6554wUPnbAGSwzw==" spinCount="100000" sheet="1" selectLockedCells="1"/>
  <mergeCells count="514">
    <mergeCell ref="T3:W3"/>
    <mergeCell ref="H116:I116"/>
    <mergeCell ref="J116:L116"/>
    <mergeCell ref="M116:T116"/>
    <mergeCell ref="U116:W116"/>
    <mergeCell ref="C4:I4"/>
    <mergeCell ref="H114:I114"/>
    <mergeCell ref="J114:L114"/>
    <mergeCell ref="M114:T114"/>
    <mergeCell ref="U114:W114"/>
    <mergeCell ref="H115:I115"/>
    <mergeCell ref="J115:L115"/>
    <mergeCell ref="M115:T115"/>
    <mergeCell ref="U115:W115"/>
    <mergeCell ref="H112:I112"/>
    <mergeCell ref="J112:L112"/>
    <mergeCell ref="M112:T112"/>
    <mergeCell ref="U112:W112"/>
    <mergeCell ref="H113:I113"/>
    <mergeCell ref="H109:I109"/>
    <mergeCell ref="J109:L109"/>
    <mergeCell ref="M109:T109"/>
    <mergeCell ref="U109:W109"/>
    <mergeCell ref="J113:L113"/>
    <mergeCell ref="M113:T113"/>
    <mergeCell ref="U113:W113"/>
    <mergeCell ref="H110:I110"/>
    <mergeCell ref="J110:L110"/>
    <mergeCell ref="M110:T110"/>
    <mergeCell ref="U110:W110"/>
    <mergeCell ref="H111:I111"/>
    <mergeCell ref="J111:L111"/>
    <mergeCell ref="M111:T111"/>
    <mergeCell ref="U111:W111"/>
    <mergeCell ref="H107:I107"/>
    <mergeCell ref="J107:L107"/>
    <mergeCell ref="M107:T107"/>
    <mergeCell ref="U107:W107"/>
    <mergeCell ref="H108:I108"/>
    <mergeCell ref="J108:L108"/>
    <mergeCell ref="M108:T108"/>
    <mergeCell ref="U108:W108"/>
    <mergeCell ref="H105:I105"/>
    <mergeCell ref="J105:L105"/>
    <mergeCell ref="M105:T105"/>
    <mergeCell ref="U105:W105"/>
    <mergeCell ref="H106:I106"/>
    <mergeCell ref="J106:L106"/>
    <mergeCell ref="M106:T106"/>
    <mergeCell ref="U106:W106"/>
    <mergeCell ref="H103:I103"/>
    <mergeCell ref="J103:L103"/>
    <mergeCell ref="M102:T102"/>
    <mergeCell ref="U103:W103"/>
    <mergeCell ref="H104:I104"/>
    <mergeCell ref="J104:L104"/>
    <mergeCell ref="M104:T104"/>
    <mergeCell ref="U104:W104"/>
    <mergeCell ref="M103:T103"/>
    <mergeCell ref="H101:I101"/>
    <mergeCell ref="J101:L101"/>
    <mergeCell ref="M101:T101"/>
    <mergeCell ref="U101:W101"/>
    <mergeCell ref="H102:I102"/>
    <mergeCell ref="J102:L102"/>
    <mergeCell ref="U102:W102"/>
    <mergeCell ref="H99:I99"/>
    <mergeCell ref="J99:L99"/>
    <mergeCell ref="M99:T99"/>
    <mergeCell ref="U99:W99"/>
    <mergeCell ref="H100:I100"/>
    <mergeCell ref="J100:L100"/>
    <mergeCell ref="M100:T100"/>
    <mergeCell ref="U100:W100"/>
    <mergeCell ref="H97:I97"/>
    <mergeCell ref="J97:L97"/>
    <mergeCell ref="M97:T97"/>
    <mergeCell ref="U97:W97"/>
    <mergeCell ref="H98:I98"/>
    <mergeCell ref="J98:L98"/>
    <mergeCell ref="M98:T98"/>
    <mergeCell ref="U98:W98"/>
    <mergeCell ref="H95:I95"/>
    <mergeCell ref="J95:L95"/>
    <mergeCell ref="M95:T95"/>
    <mergeCell ref="U95:W95"/>
    <mergeCell ref="H96:I96"/>
    <mergeCell ref="J96:L96"/>
    <mergeCell ref="M96:T96"/>
    <mergeCell ref="U96:W96"/>
    <mergeCell ref="H93:I93"/>
    <mergeCell ref="J93:L93"/>
    <mergeCell ref="M93:T93"/>
    <mergeCell ref="U93:W93"/>
    <mergeCell ref="H94:I94"/>
    <mergeCell ref="J94:L94"/>
    <mergeCell ref="M94:T94"/>
    <mergeCell ref="U94:W94"/>
    <mergeCell ref="H91:I91"/>
    <mergeCell ref="J91:L91"/>
    <mergeCell ref="M91:T91"/>
    <mergeCell ref="U91:W91"/>
    <mergeCell ref="H92:I92"/>
    <mergeCell ref="J92:L92"/>
    <mergeCell ref="M92:T92"/>
    <mergeCell ref="U92:W92"/>
    <mergeCell ref="H89:I89"/>
    <mergeCell ref="J89:L89"/>
    <mergeCell ref="M89:T89"/>
    <mergeCell ref="U89:W89"/>
    <mergeCell ref="H90:I90"/>
    <mergeCell ref="J90:L90"/>
    <mergeCell ref="M90:T90"/>
    <mergeCell ref="U90:W90"/>
    <mergeCell ref="H87:I87"/>
    <mergeCell ref="J87:L87"/>
    <mergeCell ref="M87:T87"/>
    <mergeCell ref="U87:W87"/>
    <mergeCell ref="H88:I88"/>
    <mergeCell ref="J88:L88"/>
    <mergeCell ref="M88:T88"/>
    <mergeCell ref="U88:W88"/>
    <mergeCell ref="H85:I85"/>
    <mergeCell ref="J85:L85"/>
    <mergeCell ref="M85:T85"/>
    <mergeCell ref="U85:W85"/>
    <mergeCell ref="H86:I86"/>
    <mergeCell ref="J86:L86"/>
    <mergeCell ref="M86:T86"/>
    <mergeCell ref="U86:W86"/>
    <mergeCell ref="H83:I83"/>
    <mergeCell ref="J83:L83"/>
    <mergeCell ref="M83:T83"/>
    <mergeCell ref="U83:W83"/>
    <mergeCell ref="H84:I84"/>
    <mergeCell ref="J84:L84"/>
    <mergeCell ref="M84:T84"/>
    <mergeCell ref="U84:W84"/>
    <mergeCell ref="H81:I81"/>
    <mergeCell ref="J81:L81"/>
    <mergeCell ref="M81:T81"/>
    <mergeCell ref="U81:W81"/>
    <mergeCell ref="H82:I82"/>
    <mergeCell ref="J82:L82"/>
    <mergeCell ref="M82:T82"/>
    <mergeCell ref="U82:W82"/>
    <mergeCell ref="H79:I79"/>
    <mergeCell ref="J79:L79"/>
    <mergeCell ref="M79:T79"/>
    <mergeCell ref="U79:W79"/>
    <mergeCell ref="H80:I80"/>
    <mergeCell ref="J80:L80"/>
    <mergeCell ref="M80:T80"/>
    <mergeCell ref="U80:W80"/>
    <mergeCell ref="H77:I77"/>
    <mergeCell ref="J77:L77"/>
    <mergeCell ref="M77:T77"/>
    <mergeCell ref="U77:W77"/>
    <mergeCell ref="H78:I78"/>
    <mergeCell ref="J78:L78"/>
    <mergeCell ref="M78:T78"/>
    <mergeCell ref="U78:W78"/>
    <mergeCell ref="H75:I75"/>
    <mergeCell ref="J75:L75"/>
    <mergeCell ref="M75:T75"/>
    <mergeCell ref="U75:W75"/>
    <mergeCell ref="H76:I76"/>
    <mergeCell ref="J76:L76"/>
    <mergeCell ref="M76:T76"/>
    <mergeCell ref="U76:W76"/>
    <mergeCell ref="H73:I73"/>
    <mergeCell ref="J73:L73"/>
    <mergeCell ref="M73:T73"/>
    <mergeCell ref="U73:W73"/>
    <mergeCell ref="H74:I74"/>
    <mergeCell ref="J74:L74"/>
    <mergeCell ref="M74:T74"/>
    <mergeCell ref="U74:W74"/>
    <mergeCell ref="H71:I71"/>
    <mergeCell ref="J71:L71"/>
    <mergeCell ref="M71:T71"/>
    <mergeCell ref="U71:W71"/>
    <mergeCell ref="H72:I72"/>
    <mergeCell ref="J72:L72"/>
    <mergeCell ref="M72:T72"/>
    <mergeCell ref="U72:W72"/>
    <mergeCell ref="H69:I69"/>
    <mergeCell ref="J69:L69"/>
    <mergeCell ref="M69:T69"/>
    <mergeCell ref="U69:W69"/>
    <mergeCell ref="H70:I70"/>
    <mergeCell ref="J70:L70"/>
    <mergeCell ref="M70:T70"/>
    <mergeCell ref="U70:W70"/>
    <mergeCell ref="H67:I67"/>
    <mergeCell ref="J67:L67"/>
    <mergeCell ref="M67:T67"/>
    <mergeCell ref="U67:W67"/>
    <mergeCell ref="H68:I68"/>
    <mergeCell ref="J68:L68"/>
    <mergeCell ref="M68:T68"/>
    <mergeCell ref="U68:W68"/>
    <mergeCell ref="H65:I65"/>
    <mergeCell ref="J65:L65"/>
    <mergeCell ref="M65:T65"/>
    <mergeCell ref="U65:W65"/>
    <mergeCell ref="H66:I66"/>
    <mergeCell ref="J66:L66"/>
    <mergeCell ref="M66:T66"/>
    <mergeCell ref="U66:W66"/>
    <mergeCell ref="H63:I63"/>
    <mergeCell ref="J63:L63"/>
    <mergeCell ref="M63:T63"/>
    <mergeCell ref="U63:W63"/>
    <mergeCell ref="H64:I64"/>
    <mergeCell ref="J64:L64"/>
    <mergeCell ref="M64:T64"/>
    <mergeCell ref="U64:W64"/>
    <mergeCell ref="H61:I61"/>
    <mergeCell ref="J61:L61"/>
    <mergeCell ref="M61:T61"/>
    <mergeCell ref="U61:W61"/>
    <mergeCell ref="H62:I62"/>
    <mergeCell ref="J62:L62"/>
    <mergeCell ref="M62:T62"/>
    <mergeCell ref="U62:W62"/>
    <mergeCell ref="H59:I59"/>
    <mergeCell ref="J59:L59"/>
    <mergeCell ref="M59:T59"/>
    <mergeCell ref="U59:W59"/>
    <mergeCell ref="H60:I60"/>
    <mergeCell ref="J60:L60"/>
    <mergeCell ref="M60:T60"/>
    <mergeCell ref="U60:W60"/>
    <mergeCell ref="H57:I57"/>
    <mergeCell ref="J57:L57"/>
    <mergeCell ref="M57:T57"/>
    <mergeCell ref="U57:W57"/>
    <mergeCell ref="H58:I58"/>
    <mergeCell ref="J58:L58"/>
    <mergeCell ref="M58:T58"/>
    <mergeCell ref="U58:W58"/>
    <mergeCell ref="H55:I55"/>
    <mergeCell ref="J55:L55"/>
    <mergeCell ref="M55:T55"/>
    <mergeCell ref="U55:W55"/>
    <mergeCell ref="H56:I56"/>
    <mergeCell ref="J56:L56"/>
    <mergeCell ref="M56:T56"/>
    <mergeCell ref="U56:W56"/>
    <mergeCell ref="H53:I53"/>
    <mergeCell ref="J53:L53"/>
    <mergeCell ref="M53:T53"/>
    <mergeCell ref="U53:W53"/>
    <mergeCell ref="H54:I54"/>
    <mergeCell ref="J54:L54"/>
    <mergeCell ref="M54:T54"/>
    <mergeCell ref="U54:W54"/>
    <mergeCell ref="H51:I51"/>
    <mergeCell ref="J51:L51"/>
    <mergeCell ref="M51:T51"/>
    <mergeCell ref="U51:W51"/>
    <mergeCell ref="H52:I52"/>
    <mergeCell ref="J52:L52"/>
    <mergeCell ref="M52:T52"/>
    <mergeCell ref="U52:W52"/>
    <mergeCell ref="H49:I49"/>
    <mergeCell ref="J49:L49"/>
    <mergeCell ref="M49:T49"/>
    <mergeCell ref="U49:W49"/>
    <mergeCell ref="H50:I50"/>
    <mergeCell ref="J50:L50"/>
    <mergeCell ref="M50:T50"/>
    <mergeCell ref="U50:W50"/>
    <mergeCell ref="H47:I47"/>
    <mergeCell ref="J47:L47"/>
    <mergeCell ref="M47:T47"/>
    <mergeCell ref="U47:W47"/>
    <mergeCell ref="H48:I48"/>
    <mergeCell ref="J48:L48"/>
    <mergeCell ref="M48:T48"/>
    <mergeCell ref="U48:W48"/>
    <mergeCell ref="H45:I45"/>
    <mergeCell ref="J45:L45"/>
    <mergeCell ref="M45:T45"/>
    <mergeCell ref="U45:W45"/>
    <mergeCell ref="H46:I46"/>
    <mergeCell ref="J46:L46"/>
    <mergeCell ref="M46:T46"/>
    <mergeCell ref="U46:W46"/>
    <mergeCell ref="H43:I43"/>
    <mergeCell ref="J43:L43"/>
    <mergeCell ref="M43:T43"/>
    <mergeCell ref="U43:W43"/>
    <mergeCell ref="H44:I44"/>
    <mergeCell ref="J44:L44"/>
    <mergeCell ref="M44:T44"/>
    <mergeCell ref="U44:W44"/>
    <mergeCell ref="H41:I41"/>
    <mergeCell ref="J41:L41"/>
    <mergeCell ref="M41:T41"/>
    <mergeCell ref="U41:W41"/>
    <mergeCell ref="H42:I42"/>
    <mergeCell ref="J42:L42"/>
    <mergeCell ref="M42:T42"/>
    <mergeCell ref="U42:W42"/>
    <mergeCell ref="H39:I39"/>
    <mergeCell ref="J39:L39"/>
    <mergeCell ref="M39:T39"/>
    <mergeCell ref="U39:W39"/>
    <mergeCell ref="H40:I40"/>
    <mergeCell ref="J40:L40"/>
    <mergeCell ref="M40:T40"/>
    <mergeCell ref="U40:W40"/>
    <mergeCell ref="H37:I37"/>
    <mergeCell ref="J37:L37"/>
    <mergeCell ref="M37:T37"/>
    <mergeCell ref="U37:W37"/>
    <mergeCell ref="H38:I38"/>
    <mergeCell ref="J38:L38"/>
    <mergeCell ref="M38:T38"/>
    <mergeCell ref="U38:W38"/>
    <mergeCell ref="H35:I35"/>
    <mergeCell ref="J35:L35"/>
    <mergeCell ref="M35:T35"/>
    <mergeCell ref="U35:W35"/>
    <mergeCell ref="H36:I36"/>
    <mergeCell ref="J36:L36"/>
    <mergeCell ref="M36:T36"/>
    <mergeCell ref="U36:W36"/>
    <mergeCell ref="H33:I33"/>
    <mergeCell ref="J33:L33"/>
    <mergeCell ref="M33:T33"/>
    <mergeCell ref="U33:W33"/>
    <mergeCell ref="H34:I34"/>
    <mergeCell ref="J34:L34"/>
    <mergeCell ref="M34:T34"/>
    <mergeCell ref="U34:W34"/>
    <mergeCell ref="H31:I31"/>
    <mergeCell ref="J31:L31"/>
    <mergeCell ref="M31:T31"/>
    <mergeCell ref="U31:W31"/>
    <mergeCell ref="H32:I32"/>
    <mergeCell ref="J32:L32"/>
    <mergeCell ref="M32:T32"/>
    <mergeCell ref="U32:W32"/>
    <mergeCell ref="H29:I29"/>
    <mergeCell ref="J29:L29"/>
    <mergeCell ref="M29:T29"/>
    <mergeCell ref="U29:W29"/>
    <mergeCell ref="H30:I30"/>
    <mergeCell ref="J30:L30"/>
    <mergeCell ref="M30:T30"/>
    <mergeCell ref="U30:W30"/>
    <mergeCell ref="H27:I27"/>
    <mergeCell ref="J27:L27"/>
    <mergeCell ref="M27:T27"/>
    <mergeCell ref="U27:W27"/>
    <mergeCell ref="H28:I28"/>
    <mergeCell ref="J28:L28"/>
    <mergeCell ref="M28:T28"/>
    <mergeCell ref="U28:W28"/>
    <mergeCell ref="H25:I25"/>
    <mergeCell ref="J25:L25"/>
    <mergeCell ref="M25:T25"/>
    <mergeCell ref="U25:W25"/>
    <mergeCell ref="H26:I26"/>
    <mergeCell ref="J26:L26"/>
    <mergeCell ref="M26:T26"/>
    <mergeCell ref="U26:W26"/>
    <mergeCell ref="H23:I23"/>
    <mergeCell ref="J23:L23"/>
    <mergeCell ref="M23:T23"/>
    <mergeCell ref="U23:W23"/>
    <mergeCell ref="H24:I24"/>
    <mergeCell ref="J24:L24"/>
    <mergeCell ref="M24:T24"/>
    <mergeCell ref="U24:W24"/>
    <mergeCell ref="H21:I21"/>
    <mergeCell ref="J21:L21"/>
    <mergeCell ref="M22:T22"/>
    <mergeCell ref="U21:W21"/>
    <mergeCell ref="H22:I22"/>
    <mergeCell ref="J22:L22"/>
    <mergeCell ref="U22:W22"/>
    <mergeCell ref="M21:T21"/>
    <mergeCell ref="H19:I19"/>
    <mergeCell ref="J19:L19"/>
    <mergeCell ref="M19:T19"/>
    <mergeCell ref="U19:W19"/>
    <mergeCell ref="H20:I20"/>
    <mergeCell ref="J20:L20"/>
    <mergeCell ref="M20:T20"/>
    <mergeCell ref="U20:W20"/>
    <mergeCell ref="G14:K14"/>
    <mergeCell ref="H17:I17"/>
    <mergeCell ref="J17:L17"/>
    <mergeCell ref="M17:T17"/>
    <mergeCell ref="U17:W17"/>
    <mergeCell ref="H18:I18"/>
    <mergeCell ref="J18:L18"/>
    <mergeCell ref="M18:T18"/>
    <mergeCell ref="F17:G17"/>
    <mergeCell ref="F18:G18"/>
    <mergeCell ref="U18:W18"/>
    <mergeCell ref="X5:Y5"/>
    <mergeCell ref="E7:T7"/>
    <mergeCell ref="L9:W9"/>
    <mergeCell ref="E10:K10"/>
    <mergeCell ref="M10:O10"/>
    <mergeCell ref="Q10:S10"/>
    <mergeCell ref="U10:W10"/>
    <mergeCell ref="E11:K11"/>
    <mergeCell ref="M11:O11"/>
    <mergeCell ref="Q11:S11"/>
    <mergeCell ref="U11:W11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</mergeCells>
  <phoneticPr fontId="1"/>
  <conditionalFormatting sqref="C6">
    <cfRule type="containsBlanks" dxfId="4" priority="1">
      <formula>LEN(TRIM(C6))=0</formula>
    </cfRule>
  </conditionalFormatting>
  <conditionalFormatting sqref="C4:I4">
    <cfRule type="containsBlanks" dxfId="3" priority="3">
      <formula>LEN(TRIM(C4))=0</formula>
    </cfRule>
  </conditionalFormatting>
  <conditionalFormatting sqref="F8">
    <cfRule type="containsText" dxfId="2" priority="8" operator="containsText" text="いずれかに">
      <formula>NOT(ISERROR(SEARCH("いずれかに",F8)))</formula>
    </cfRule>
  </conditionalFormatting>
  <conditionalFormatting sqref="T3">
    <cfRule type="containsBlanks" dxfId="1" priority="10">
      <formula>LEN(TRIM(T3))=0</formula>
    </cfRule>
  </conditionalFormatting>
  <conditionalFormatting sqref="U17:W116">
    <cfRule type="containsText" dxfId="0" priority="7" operator="containsText" text="未入力">
      <formula>NOT(ISERROR(SEARCH("未入力",U17)))</formula>
    </cfRule>
  </conditionalFormatting>
  <dataValidations count="11">
    <dataValidation type="list" allowBlank="1" showInputMessage="1" showErrorMessage="1" sqref="D10:D11" xr:uid="{068637E8-B0CE-4F01-B707-41C0DCF59539}">
      <formula1>"　,東京,横浜,名古屋,大阪,広島,福岡,札幌"</formula1>
    </dataValidation>
    <dataValidation type="list" allowBlank="1" showInputMessage="1" showErrorMessage="1" sqref="E10:K10" xr:uid="{7FB5A57C-E140-4487-AB06-3433795830A0}">
      <formula1>INDIRECT("通学型_"&amp;$D$10)</formula1>
    </dataValidation>
    <dataValidation imeMode="fullKatakana" allowBlank="1" showInputMessage="1" showErrorMessage="1" prompt="姓名の間に1マス空けてください" sqref="D17:D116" xr:uid="{4E4E8F06-FC03-4F82-BC7A-562C6ECDB226}"/>
    <dataValidation type="list" allowBlank="1" showInputMessage="1" showErrorMessage="1" sqref="C6" xr:uid="{8C144595-7B9D-41FB-AA4C-8C4574EBC214}">
      <formula1>" ,他商材を契約中,未契約"</formula1>
    </dataValidation>
    <dataValidation type="list" allowBlank="1" showInputMessage="1" showErrorMessage="1" sqref="H17:I116" xr:uid="{9D468C61-7C49-4AE6-95EE-0FCC2DABA0DC}">
      <formula1>"新卒,中途"</formula1>
    </dataValidation>
    <dataValidation type="list" allowBlank="1" showInputMessage="1" showErrorMessage="1" sqref="F17:F116" xr:uid="{D8877826-52C3-487B-83D8-56C3D17C3290}">
      <formula1>"男性,女性,その他"</formula1>
    </dataValidation>
    <dataValidation allowBlank="1" showInputMessage="1" showErrorMessage="1" prompt="姓名の間に1マス空けてください" sqref="C17:C116" xr:uid="{6413B0F7-405B-48B7-AD49-3A37D516B823}"/>
    <dataValidation imeMode="halfAlpha" allowBlank="1" showInputMessage="1" showErrorMessage="1" sqref="E17:E116" xr:uid="{5CBB54F0-5272-4313-A8AA-B01559C7B5EC}"/>
    <dataValidation type="list" allowBlank="1" showInputMessage="1" showErrorMessage="1" sqref="E11:K11" xr:uid="{89506F84-2E88-490A-B4CB-3D4CF3673A49}">
      <formula1>INDIRECT("通学型_"&amp;$D$11)</formula1>
    </dataValidation>
    <dataValidation type="list" allowBlank="1" showInputMessage="1" showErrorMessage="1" sqref="J17:L116" xr:uid="{A136D029-FD0D-49F6-93E9-E794419EDCE6}">
      <formula1>INDIRECT("通学型")</formula1>
    </dataValidation>
    <dataValidation type="list" allowBlank="1" showInputMessage="1" showErrorMessage="1" sqref="M17:T116" xr:uid="{A3BAF445-FC71-413B-BF2A-FF7B66F25F18}">
      <formula1>INDIRECT("通学型"&amp;"_"&amp;$J17)</formula1>
    </dataValidation>
  </dataValidations>
  <hyperlinks>
    <hyperlink ref="E7" location="研修概要!C41" display="※注意事項を必ずご確認ください" xr:uid="{0AA9E62F-D7FB-4537-9E92-407A05F86E34}"/>
    <hyperlink ref="E7:N7" location="研修概要!C41" display="※オブザーブにつきましては注意事項を必ずご確認ください" xr:uid="{DAFACB39-3AC1-47D2-A90E-4584F4F508A8}"/>
    <hyperlink ref="E7:T7" location="研修概要!B52" display="※オブザーブにつきましてはこちらの注意事項を必ずご確認ください" xr:uid="{637E3A17-3B2C-4D70-9ACA-C5FF0940A88B}"/>
  </hyperlinks>
  <pageMargins left="0.19685039370078741" right="0.19685039370078741" top="0.39370078740157483" bottom="0.19685039370078741" header="0.19685039370078741" footer="0.19685039370078741"/>
  <pageSetup paperSize="8" scale="9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11</xdr:col>
                    <xdr:colOff>47625</xdr:colOff>
                    <xdr:row>9</xdr:row>
                    <xdr:rowOff>9525</xdr:rowOff>
                  </from>
                  <to>
                    <xdr:col>11</xdr:col>
                    <xdr:colOff>276225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11</xdr:col>
                    <xdr:colOff>47625</xdr:colOff>
                    <xdr:row>10</xdr:row>
                    <xdr:rowOff>9525</xdr:rowOff>
                  </from>
                  <to>
                    <xdr:col>11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15</xdr:col>
                    <xdr:colOff>47625</xdr:colOff>
                    <xdr:row>9</xdr:row>
                    <xdr:rowOff>9525</xdr:rowOff>
                  </from>
                  <to>
                    <xdr:col>15</xdr:col>
                    <xdr:colOff>276225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15</xdr:col>
                    <xdr:colOff>47625</xdr:colOff>
                    <xdr:row>10</xdr:row>
                    <xdr:rowOff>9525</xdr:rowOff>
                  </from>
                  <to>
                    <xdr:col>15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19</xdr:col>
                    <xdr:colOff>47625</xdr:colOff>
                    <xdr:row>9</xdr:row>
                    <xdr:rowOff>9525</xdr:rowOff>
                  </from>
                  <to>
                    <xdr:col>19</xdr:col>
                    <xdr:colOff>276225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19</xdr:col>
                    <xdr:colOff>47625</xdr:colOff>
                    <xdr:row>10</xdr:row>
                    <xdr:rowOff>9525</xdr:rowOff>
                  </from>
                  <to>
                    <xdr:col>19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133350</xdr:rowOff>
                  </from>
                  <to>
                    <xdr:col>7</xdr:col>
                    <xdr:colOff>314325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11</xdr:col>
                    <xdr:colOff>47625</xdr:colOff>
                    <xdr:row>7</xdr:row>
                    <xdr:rowOff>123825</xdr:rowOff>
                  </from>
                  <to>
                    <xdr:col>11</xdr:col>
                    <xdr:colOff>276225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>
                  <from>
                    <xdr:col>15</xdr:col>
                    <xdr:colOff>47625</xdr:colOff>
                    <xdr:row>10</xdr:row>
                    <xdr:rowOff>9525</xdr:rowOff>
                  </from>
                  <to>
                    <xdr:col>15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>
                  <from>
                    <xdr:col>19</xdr:col>
                    <xdr:colOff>47625</xdr:colOff>
                    <xdr:row>10</xdr:row>
                    <xdr:rowOff>9525</xdr:rowOff>
                  </from>
                  <to>
                    <xdr:col>19</xdr:col>
                    <xdr:colOff>276225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FD82734BF94F44B828DB924ADB5306" ma:contentTypeVersion="5" ma:contentTypeDescription="新しいドキュメントを作成します。" ma:contentTypeScope="" ma:versionID="fcca48870576d8b0b8e398744d99ca44">
  <xsd:schema xmlns:xsd="http://www.w3.org/2001/XMLSchema" xmlns:xs="http://www.w3.org/2001/XMLSchema" xmlns:p="http://schemas.microsoft.com/office/2006/metadata/properties" xmlns:ns3="6fb587bf-096c-4df5-ac5b-a82910cd134d" targetNamespace="http://schemas.microsoft.com/office/2006/metadata/properties" ma:root="true" ma:fieldsID="6a46bb7c6af6ed7b13c7848747b06599" ns3:_="">
    <xsd:import namespace="6fb587bf-096c-4df5-ac5b-a82910cd13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587bf-096c-4df5-ac5b-a82910cd1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F4CD1-1B51-4DA1-9242-C6107A3B84FC}">
  <ds:schemaRefs>
    <ds:schemaRef ds:uri="http://purl.org/dc/dcmitype/"/>
    <ds:schemaRef ds:uri="http://schemas.microsoft.com/office/infopath/2007/PartnerControls"/>
    <ds:schemaRef ds:uri="6fb587bf-096c-4df5-ac5b-a82910cd134d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8310C9-C8C5-4DBD-B66E-8412B6D5D4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3FEAD-FAEB-4CC8-9973-27F25C2AE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587bf-096c-4df5-ac5b-a82910cd1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日程表</vt:lpstr>
      <vt:lpstr>研修概要</vt:lpstr>
      <vt:lpstr>入力シート</vt:lpstr>
      <vt:lpstr>研修概要!Print_Area</vt:lpstr>
      <vt:lpstr>入力シート!Print_Area</vt:lpstr>
      <vt:lpstr>オンライン型</vt:lpstr>
      <vt:lpstr>オンライン型_オンライン</vt:lpstr>
      <vt:lpstr>形式</vt:lpstr>
      <vt:lpstr>通学型</vt:lpstr>
      <vt:lpstr>通学型_横浜</vt:lpstr>
      <vt:lpstr>通学型_広島</vt:lpstr>
      <vt:lpstr>通学型_札幌</vt:lpstr>
      <vt:lpstr>通学型_大阪</vt:lpstr>
      <vt:lpstr>通学型_東京</vt:lpstr>
      <vt:lpstr>通学型_福岡</vt:lpstr>
      <vt:lpstr>通学型_名古屋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</dc:creator>
  <dc:description>入力シートの左上の「貴社契約状況」と右上の「日付」への入力を忘れずに入力ください</dc:description>
  <cp:lastModifiedBy>水谷 ゆりか</cp:lastModifiedBy>
  <cp:lastPrinted>2025-08-21T06:19:30Z</cp:lastPrinted>
  <dcterms:created xsi:type="dcterms:W3CDTF">2020-07-06T06:12:47Z</dcterms:created>
  <dcterms:modified xsi:type="dcterms:W3CDTF">2025-10-08T02:48:08Z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0x01010067FD82734BF94F44B828DB924ADB5306</vt:lpwstr>
  </property>
</Properties>
</file>